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2" yWindow="4020" windowWidth="15480" windowHeight="4080" tabRatio="874" firstSheet="7" activeTab="22"/>
  </bookViews>
  <sheets>
    <sheet name="Introduc." sheetId="1" r:id="rId1"/>
    <sheet name="Rev_Cap" sheetId="2" r:id="rId2"/>
    <sheet name="dem3" sheetId="57" r:id="rId3"/>
    <sheet name="dem5" sheetId="59" r:id="rId4"/>
    <sheet name="dem7" sheetId="62" r:id="rId5"/>
    <sheet name="dem11" sheetId="66" r:id="rId6"/>
    <sheet name="dem12" sheetId="67" r:id="rId7"/>
    <sheet name="dem13" sheetId="68" r:id="rId8"/>
    <sheet name="dem14" sheetId="69" r:id="rId9"/>
    <sheet name="dem16" sheetId="71" r:id="rId10"/>
    <sheet name="dem17" sheetId="106" r:id="rId11"/>
    <sheet name="dem19" sheetId="74" r:id="rId12"/>
    <sheet name="dem22" sheetId="77" r:id="rId13"/>
    <sheet name="dem30" sheetId="113" r:id="rId14"/>
    <sheet name="dem31" sheetId="86" r:id="rId15"/>
    <sheet name="dem33" sheetId="88" r:id="rId16"/>
    <sheet name="dem34" sheetId="89" r:id="rId17"/>
    <sheet name="Dem35" sheetId="90" r:id="rId18"/>
    <sheet name="dem39" sheetId="94" r:id="rId19"/>
    <sheet name="dem40" sheetId="95" state="hidden" r:id="rId20"/>
    <sheet name="dem40A" sheetId="102" r:id="rId21"/>
    <sheet name="dem41" sheetId="96" r:id="rId22"/>
    <sheet name="dem43" sheetId="118"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123Graph_D" localSheetId="5" hidden="1">#REF!</definedName>
    <definedName name="__123Graph_D" localSheetId="6" hidden="1">[1]DEMAND18!#REF!</definedName>
    <definedName name="__123Graph_D" localSheetId="7" hidden="1">#REF!</definedName>
    <definedName name="__123Graph_D" localSheetId="9" hidden="1">#REF!</definedName>
    <definedName name="__123Graph_D" localSheetId="10" hidden="1">#REF!</definedName>
    <definedName name="__123Graph_D" localSheetId="11" hidden="1">#REF!</definedName>
    <definedName name="__123Graph_D" localSheetId="12" hidden="1">[2]DEMAND18!#REF!</definedName>
    <definedName name="__123Graph_D" localSheetId="2" hidden="1">#REF!</definedName>
    <definedName name="__123Graph_D" localSheetId="13" hidden="1">#REF!</definedName>
    <definedName name="__123Graph_D" localSheetId="14" hidden="1">#REF!</definedName>
    <definedName name="__123Graph_D" localSheetId="15" hidden="1">[4]dem18!#REF!</definedName>
    <definedName name="__123Graph_D" localSheetId="16" hidden="1">[5]dem18!#REF!</definedName>
    <definedName name="__123Graph_D" localSheetId="17" hidden="1">[3]dem18!#REF!</definedName>
    <definedName name="__123Graph_D" localSheetId="18" hidden="1">#REF!</definedName>
    <definedName name="__123Graph_D" localSheetId="19" hidden="1">[3]dem18!#REF!</definedName>
    <definedName name="__123Graph_D" localSheetId="20" hidden="1">[3]dem18!#REF!</definedName>
    <definedName name="__123Graph_D" localSheetId="21" hidden="1">[6]DEMAND18!#REF!</definedName>
    <definedName name="__123Graph_D" localSheetId="22" hidden="1">[7]DEMAND18!#REF!</definedName>
    <definedName name="__123Graph_D" localSheetId="3" hidden="1">#REF!</definedName>
    <definedName name="__123Graph_D" localSheetId="4" hidden="1">[8]DEMAND18!#REF!</definedName>
    <definedName name="__123Graph_D" hidden="1">#REF!</definedName>
    <definedName name="_1234Graph_D" localSheetId="10" hidden="1">#REF!</definedName>
    <definedName name="_1234Graph_D" localSheetId="13" hidden="1">#REF!</definedName>
    <definedName name="_1234Graph_D" localSheetId="20" hidden="1">#REF!</definedName>
    <definedName name="_1234Graph_D" localSheetId="22" hidden="1">#REF!</definedName>
    <definedName name="_1234Graph_D" hidden="1">#REF!</definedName>
    <definedName name="_xlnm._FilterDatabase" localSheetId="5" hidden="1">'dem11'!$A$14:$I$14</definedName>
    <definedName name="_xlnm._FilterDatabase" localSheetId="6" hidden="1">'dem12'!$A$14:$K$37</definedName>
    <definedName name="_xlnm._FilterDatabase" localSheetId="7" hidden="1">'dem13'!$A$14:$I$29</definedName>
    <definedName name="_xlnm._FilterDatabase" localSheetId="8" hidden="1">'dem14'!$A$14:$I$14</definedName>
    <definedName name="_xlnm._FilterDatabase" localSheetId="9" hidden="1">'dem16'!$A$14:$I$24</definedName>
    <definedName name="_xlnm._FilterDatabase" localSheetId="10" hidden="1">'dem17'!$A$14:$I$14</definedName>
    <definedName name="_xlnm._FilterDatabase" localSheetId="11" hidden="1">'dem19'!$A$13:$I$34</definedName>
    <definedName name="_xlnm._FilterDatabase" localSheetId="12" hidden="1">'dem22'!$A$14:$I$14</definedName>
    <definedName name="_xlnm._FilterDatabase" localSheetId="2" hidden="1">'dem3'!$A$14:$I$14</definedName>
    <definedName name="_xlnm._FilterDatabase" localSheetId="13" hidden="1">'dem30'!$A$14:$I$14</definedName>
    <definedName name="_xlnm._FilterDatabase" localSheetId="14" hidden="1">'dem31'!$A$14:$I$14</definedName>
    <definedName name="_xlnm._FilterDatabase" localSheetId="15" hidden="1">'dem33'!$A$14:$I$44</definedName>
    <definedName name="_xlnm._FilterDatabase" localSheetId="16" hidden="1">'dem34'!$A$14:$I$49</definedName>
    <definedName name="_xlnm._FilterDatabase" localSheetId="17" hidden="1">'Dem35'!$A$14:$I$52</definedName>
    <definedName name="_xlnm._FilterDatabase" localSheetId="18" hidden="1">'dem39'!$A$14:$I$14</definedName>
    <definedName name="_xlnm._FilterDatabase" localSheetId="19" hidden="1">'dem40'!$A$14:$AD$14</definedName>
    <definedName name="_xlnm._FilterDatabase" localSheetId="20" hidden="1">dem40A!$A$14:$I$14</definedName>
    <definedName name="_xlnm._FilterDatabase" localSheetId="21" hidden="1">'dem41'!$A$14:$I$63</definedName>
    <definedName name="_xlnm._FilterDatabase" localSheetId="22" hidden="1">'dem43'!$A$14:$I$14</definedName>
    <definedName name="_xlnm._FilterDatabase" localSheetId="3" hidden="1">'dem5'!$A$14:$I$35</definedName>
    <definedName name="_xlnm._FilterDatabase" localSheetId="4" hidden="1">'dem7'!$A$14:$I$50</definedName>
    <definedName name="_xlnm._FilterDatabase" localSheetId="1" hidden="1">Rev_Cap!$A$6:$H$31</definedName>
    <definedName name="_rec1" localSheetId="10">#REF!</definedName>
    <definedName name="_rec1" localSheetId="13">#REF!</definedName>
    <definedName name="_rec1" localSheetId="20">#REF!</definedName>
    <definedName name="_rec1" localSheetId="21">'dem41'!#REF!</definedName>
    <definedName name="_rec1" localSheetId="22">#REF!</definedName>
    <definedName name="_rec1">#REF!</definedName>
    <definedName name="_rec2" localSheetId="6">'dem12'!#REF!</definedName>
    <definedName name="_rec2" localSheetId="12">'dem22'!#REF!</definedName>
    <definedName name="_rec2" localSheetId="16">'dem34'!#REF!</definedName>
    <definedName name="_rec2" localSheetId="3">'dem5'!#REF!</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9" hidden="1">1</definedName>
    <definedName name="_Regression_Int" localSheetId="20" hidden="1">1</definedName>
    <definedName name="_Regression_Int" localSheetId="3" hidden="1">1</definedName>
    <definedName name="ab">'Dem35'!#REF!</definedName>
    <definedName name="admJ" localSheetId="8">'dem14'!#REF!</definedName>
    <definedName name="ahcap" localSheetId="10">#REF!</definedName>
    <definedName name="ahcap" localSheetId="13">#REF!</definedName>
    <definedName name="ahcap" localSheetId="20">#REF!</definedName>
    <definedName name="ahcap" localSheetId="22">#REF!</definedName>
    <definedName name="ahcap">#REF!</definedName>
    <definedName name="building" localSheetId="2">'dem3'!#REF!</definedName>
    <definedName name="cacap" localSheetId="16">'dem34'!#REF!</definedName>
    <definedName name="cad" localSheetId="11">'dem19'!#REF!</definedName>
    <definedName name="CAPPW" localSheetId="16">'dem34'!#REF!</definedName>
    <definedName name="censusrec" localSheetId="10">#REF!</definedName>
    <definedName name="censusrec" localSheetId="12">'dem22'!#REF!</definedName>
    <definedName name="censusrec" localSheetId="13">#REF!</definedName>
    <definedName name="censusrec" localSheetId="18">#REF!</definedName>
    <definedName name="censusrec" localSheetId="20">#REF!</definedName>
    <definedName name="censusrec" localSheetId="22">#REF!</definedName>
    <definedName name="censusrec">#REF!</definedName>
    <definedName name="charged" localSheetId="7">#REF!</definedName>
    <definedName name="charged" localSheetId="10">#REF!</definedName>
    <definedName name="charged" localSheetId="13">#REF!</definedName>
    <definedName name="charged" localSheetId="18">#REF!</definedName>
    <definedName name="charged" localSheetId="20">#REF!</definedName>
    <definedName name="charged" localSheetId="22">#REF!</definedName>
    <definedName name="charged">#REF!</definedName>
    <definedName name="cicap" localSheetId="9">'dem16'!#REF!</definedName>
    <definedName name="cote" localSheetId="10">'dem17'!#REF!</definedName>
    <definedName name="crfrec" localSheetId="12">'dem22'!#REF!</definedName>
    <definedName name="cs" localSheetId="5">'dem11'!#REF!</definedName>
    <definedName name="css" localSheetId="7">'dem13'!#REF!</definedName>
    <definedName name="css" localSheetId="12">'dem22'!#REF!</definedName>
    <definedName name="cssrec" localSheetId="7">'dem13'!#REF!</definedName>
    <definedName name="culrec" localSheetId="3">'dem5'!#REF!</definedName>
    <definedName name="culture" localSheetId="3">'dem5'!#REF!</definedName>
    <definedName name="culturerevenue" localSheetId="3">'dem5'!$E$9:$H$9</definedName>
    <definedName name="da" localSheetId="10">#REF!</definedName>
    <definedName name="da" localSheetId="12">'dem22'!#REF!</definedName>
    <definedName name="da" localSheetId="13">#REF!</definedName>
    <definedName name="da" localSheetId="18">#REF!</definedName>
    <definedName name="da" localSheetId="20">#REF!</definedName>
    <definedName name="da" localSheetId="22">#REF!</definedName>
    <definedName name="da">#REF!</definedName>
    <definedName name="darec" localSheetId="12">'dem22'!#REF!</definedName>
    <definedName name="dedrec2" localSheetId="10">'dem41'!#REF!</definedName>
    <definedName name="dedrec2" localSheetId="13">'dem41'!#REF!</definedName>
    <definedName name="dedrec2" localSheetId="20">'dem41'!#REF!</definedName>
    <definedName name="dedrec2" localSheetId="22">'dem41'!#REF!</definedName>
    <definedName name="dedrec2">'dem41'!#REF!</definedName>
    <definedName name="dem21rec" localSheetId="10">#REF!</definedName>
    <definedName name="dem21rec" localSheetId="13">#REF!</definedName>
    <definedName name="dem21rec" localSheetId="20">#REF!</definedName>
    <definedName name="dem21rec" localSheetId="22">#REF!</definedName>
    <definedName name="dem21rec">#REF!</definedName>
    <definedName name="dopcap" localSheetId="10">#REF!</definedName>
    <definedName name="dopcap" localSheetId="13">#REF!</definedName>
    <definedName name="dopcap" localSheetId="20">#REF!</definedName>
    <definedName name="dopcap" localSheetId="22">#REF!</definedName>
    <definedName name="dopcap">#REF!</definedName>
    <definedName name="dopla21" localSheetId="10">#REF!</definedName>
    <definedName name="dopla21" localSheetId="13">#REF!</definedName>
    <definedName name="dopla21" localSheetId="20">#REF!</definedName>
    <definedName name="dopla21" localSheetId="22">#REF!</definedName>
    <definedName name="dopla21">#REF!</definedName>
    <definedName name="ecolorec" localSheetId="6">'dem12'!#REF!</definedName>
    <definedName name="EcoRecCap" localSheetId="6">'dem12'!#REF!</definedName>
    <definedName name="ecoRecRev" localSheetId="6">'dem12'!#REF!</definedName>
    <definedName name="educap" localSheetId="18">'dem39'!#REF!</definedName>
    <definedName name="educap" localSheetId="22">'dem43'!#REF!</definedName>
    <definedName name="educap" localSheetId="3">'dem5'!#REF!</definedName>
    <definedName name="educap" localSheetId="4">'dem7'!#REF!</definedName>
    <definedName name="education" localSheetId="4">'dem7'!#REF!</definedName>
    <definedName name="educationrevenue" localSheetId="22">'dem43'!$F$11:$H$11</definedName>
    <definedName name="educationrevenue" localSheetId="4">'dem7'!#REF!</definedName>
    <definedName name="edurec1" localSheetId="4">'dem7'!#REF!</definedName>
    <definedName name="edurec2" localSheetId="4">'dem7'!#REF!</definedName>
    <definedName name="edurec3" localSheetId="4">'dem7'!#REF!</definedName>
    <definedName name="edurec4" localSheetId="4">'dem7'!#REF!</definedName>
    <definedName name="ee" localSheetId="6">'dem12'!#REF!</definedName>
    <definedName name="ee" localSheetId="10">#REF!</definedName>
    <definedName name="ee" localSheetId="13">#REF!</definedName>
    <definedName name="ee" localSheetId="20">#REF!</definedName>
    <definedName name="ee" localSheetId="21">#REF!</definedName>
    <definedName name="ee" localSheetId="22">#REF!</definedName>
    <definedName name="ee">#REF!</definedName>
    <definedName name="election" localSheetId="17">'Dem35'!#REF!</definedName>
    <definedName name="election" localSheetId="21">'dem41'!#REF!</definedName>
    <definedName name="fcd" localSheetId="11">'dem19'!#REF!</definedName>
    <definedName name="fcpcap" localSheetId="11">'dem19'!#REF!</definedName>
    <definedName name="fishcap" localSheetId="7">#REF!</definedName>
    <definedName name="fishcap" localSheetId="8">#REF!</definedName>
    <definedName name="fishcap" localSheetId="10">[10]DEMAND2!$D$657:$L$657</definedName>
    <definedName name="fishcap" localSheetId="13">#REF!</definedName>
    <definedName name="fishcap" localSheetId="14">#REF!</definedName>
    <definedName name="fishcap" localSheetId="19">[9]dem2!$D$657:$L$657</definedName>
    <definedName name="fishcap" localSheetId="20">[9]dem2!$D$657:$L$657</definedName>
    <definedName name="fishcap" localSheetId="22">#REF!</definedName>
    <definedName name="fishcap">#REF!</definedName>
    <definedName name="Fishrev" localSheetId="5">[9]dem2!$D$574:$L$574</definedName>
    <definedName name="Fishrev" localSheetId="7">#REF!</definedName>
    <definedName name="Fishrev" localSheetId="8">#REF!</definedName>
    <definedName name="Fishrev" localSheetId="10">[10]DEMAND2!$D$574:$L$574</definedName>
    <definedName name="Fishrev" localSheetId="13">#REF!</definedName>
    <definedName name="Fishrev" localSheetId="14">#REF!</definedName>
    <definedName name="Fishrev" localSheetId="15">[11]dem2!$D$574:$L$574</definedName>
    <definedName name="Fishrev" localSheetId="18">#REF!</definedName>
    <definedName name="Fishrev" localSheetId="19">[9]dem2!$D$574:$L$574</definedName>
    <definedName name="Fishrev" localSheetId="20">[9]dem2!$D$574:$L$574</definedName>
    <definedName name="Fishrev" localSheetId="22">#REF!</definedName>
    <definedName name="Fishrev">#REF!</definedName>
    <definedName name="fsw" localSheetId="5">'dem11'!#REF!</definedName>
    <definedName name="fswcap" localSheetId="5">'dem11'!#REF!</definedName>
    <definedName name="fw" localSheetId="7">'dem13'!#REF!</definedName>
    <definedName name="fwl" localSheetId="6">'dem12'!#REF!</definedName>
    <definedName name="fwl" localSheetId="8">#REF!</definedName>
    <definedName name="fwl" localSheetId="10">#REF!</definedName>
    <definedName name="fwl" localSheetId="13">#REF!</definedName>
    <definedName name="fwl" localSheetId="14">#REF!</definedName>
    <definedName name="fwl" localSheetId="15">#REF!</definedName>
    <definedName name="fwl" localSheetId="18">#REF!</definedName>
    <definedName name="fwl" localSheetId="19">#REF!</definedName>
    <definedName name="fwl" localSheetId="20">#REF!</definedName>
    <definedName name="fwl" localSheetId="22">#REF!</definedName>
    <definedName name="fwl">#REF!</definedName>
    <definedName name="fwlcap" localSheetId="6">'dem12'!#REF!</definedName>
    <definedName name="fwlcap" localSheetId="10">#REF!</definedName>
    <definedName name="fwlcap" localSheetId="12">#REF!</definedName>
    <definedName name="fwlcap" localSheetId="13">#REF!</definedName>
    <definedName name="fwlcap" localSheetId="15">#REF!</definedName>
    <definedName name="fwlcap" localSheetId="18">#REF!</definedName>
    <definedName name="fwlcap" localSheetId="19">#REF!</definedName>
    <definedName name="fwlcap" localSheetId="20">#REF!</definedName>
    <definedName name="fwlcap" localSheetId="22">#REF!</definedName>
    <definedName name="fwlcap">#REF!</definedName>
    <definedName name="fwlrec" localSheetId="6">'dem12'!#REF!</definedName>
    <definedName name="fwlrec" localSheetId="7">#REF!</definedName>
    <definedName name="fwlrec" localSheetId="9">#REF!</definedName>
    <definedName name="fwlrec" localSheetId="10">#REF!</definedName>
    <definedName name="fwlrec" localSheetId="12">#REF!</definedName>
    <definedName name="fwlrec" localSheetId="13">#REF!</definedName>
    <definedName name="fwlrec" localSheetId="15">#REF!</definedName>
    <definedName name="fwlrec" localSheetId="19">#REF!</definedName>
    <definedName name="fwlrec" localSheetId="20">#REF!</definedName>
    <definedName name="fwlrec" localSheetId="22">#REF!</definedName>
    <definedName name="fwlrec" localSheetId="3">#REF!</definedName>
    <definedName name="fwlrec" localSheetId="4">#REF!</definedName>
    <definedName name="fwlrec">#REF!</definedName>
    <definedName name="fwlrec1" localSheetId="6">'dem12'!#REF!</definedName>
    <definedName name="ges" localSheetId="5">'dem11'!#REF!</definedName>
    <definedName name="health" localSheetId="7">'dem13'!#REF!</definedName>
    <definedName name="healthcap" localSheetId="7">'dem13'!#REF!</definedName>
    <definedName name="healthrec" localSheetId="7">'dem13'!#REF!</definedName>
    <definedName name="healthrec2" localSheetId="7">'dem13'!#REF!</definedName>
    <definedName name="healthrec3" localSheetId="7">'dem13'!#REF!</definedName>
    <definedName name="housing" localSheetId="7">'dem13'!#REF!</definedName>
    <definedName name="housing" localSheetId="9">#REF!</definedName>
    <definedName name="housing" localSheetId="10">#REF!</definedName>
    <definedName name="housing" localSheetId="12">'dem22'!#REF!</definedName>
    <definedName name="housing" localSheetId="2">'dem3'!#REF!</definedName>
    <definedName name="housing" localSheetId="13">'dem30'!#REF!</definedName>
    <definedName name="housing" localSheetId="14">'dem31'!#REF!</definedName>
    <definedName name="housing" localSheetId="15">'dem33'!#REF!</definedName>
    <definedName name="housing" localSheetId="17">'Dem35'!#REF!</definedName>
    <definedName name="housing" localSheetId="19">#REF!</definedName>
    <definedName name="housing" localSheetId="20">#REF!</definedName>
    <definedName name="housing" localSheetId="21">'dem41'!#REF!</definedName>
    <definedName name="housing" localSheetId="22">#REF!</definedName>
    <definedName name="housing" localSheetId="3">#REF!</definedName>
    <definedName name="housing" localSheetId="4">'dem7'!#REF!</definedName>
    <definedName name="housing">#REF!</definedName>
    <definedName name="housingcap" localSheetId="9">#REF!</definedName>
    <definedName name="housingcap" localSheetId="10">#REF!</definedName>
    <definedName name="housingcap" localSheetId="2">'dem3'!#REF!</definedName>
    <definedName name="housingcap" localSheetId="13">#REF!</definedName>
    <definedName name="housingcap" localSheetId="17">'Dem35'!#REF!</definedName>
    <definedName name="housingcap" localSheetId="19">#REF!</definedName>
    <definedName name="housingcap" localSheetId="20">#REF!</definedName>
    <definedName name="housingcap" localSheetId="21">'dem41'!#REF!</definedName>
    <definedName name="housingcap" localSheetId="22">#REF!</definedName>
    <definedName name="housingcap" localSheetId="3">#REF!</definedName>
    <definedName name="housingcap">#REF!</definedName>
    <definedName name="i" localSheetId="9">'dem16'!#REF!</definedName>
    <definedName name="i" localSheetId="10">'dem17'!#REF!</definedName>
    <definedName name="igfticap" localSheetId="9">'dem16'!#REF!</definedName>
    <definedName name="imcap" localSheetId="9">'dem16'!#REF!</definedName>
    <definedName name="itcap" localSheetId="10">'dem17'!#REF!</definedName>
    <definedName name="jail" localSheetId="8">'dem14'!#REF!</definedName>
    <definedName name="jailrec" localSheetId="8">'dem14'!#REF!</definedName>
    <definedName name="justice" localSheetId="7">#REF!</definedName>
    <definedName name="justice" localSheetId="10">#REF!</definedName>
    <definedName name="justice" localSheetId="13">#REF!</definedName>
    <definedName name="justice" localSheetId="16">#REF!</definedName>
    <definedName name="justice" localSheetId="19">#REF!</definedName>
    <definedName name="justice" localSheetId="20">#REF!</definedName>
    <definedName name="justice" localSheetId="22">#REF!</definedName>
    <definedName name="justice">#REF!</definedName>
    <definedName name="justicerec" localSheetId="10">#REF!</definedName>
    <definedName name="justicerec" localSheetId="13">#REF!</definedName>
    <definedName name="justicerec" localSheetId="16">[13]dem21!$E$128:$L$128</definedName>
    <definedName name="justicerec" localSheetId="19">[12]dem21!$E$128:$L$128</definedName>
    <definedName name="justicerec" localSheetId="20">[12]dem21!$E$128:$L$128</definedName>
    <definedName name="justicerec" localSheetId="22">#REF!</definedName>
    <definedName name="justicerec">#REF!</definedName>
    <definedName name="Labour" localSheetId="4">'dem7'!#REF!</definedName>
    <definedName name="loan" localSheetId="7">'dem13'!#REF!</definedName>
    <definedName name="loan" localSheetId="9">'dem16'!#REF!</definedName>
    <definedName name="lottery1" localSheetId="10">#REF!</definedName>
    <definedName name="lottery1" localSheetId="13">#REF!</definedName>
    <definedName name="lottery1" localSheetId="20">#REF!</definedName>
    <definedName name="lottery1" localSheetId="22">#REF!</definedName>
    <definedName name="lottery1">#REF!</definedName>
    <definedName name="lr" localSheetId="5">#REF!</definedName>
    <definedName name="lr" localSheetId="10">#REF!</definedName>
    <definedName name="lr" localSheetId="11">#REF!</definedName>
    <definedName name="lr" localSheetId="12">'dem22'!#REF!</definedName>
    <definedName name="lr" localSheetId="13">#REF!</definedName>
    <definedName name="lr" localSheetId="16">#REF!</definedName>
    <definedName name="lr" localSheetId="19">#REF!</definedName>
    <definedName name="lr" localSheetId="20">#REF!</definedName>
    <definedName name="lr" localSheetId="22">#REF!</definedName>
    <definedName name="lr">#REF!</definedName>
    <definedName name="lrrec" localSheetId="5">#REF!</definedName>
    <definedName name="lrrec" localSheetId="10">#REF!</definedName>
    <definedName name="lrrec" localSheetId="12">'dem22'!#REF!</definedName>
    <definedName name="lrrec" localSheetId="13">#REF!</definedName>
    <definedName name="lrrec" localSheetId="14">#REF!</definedName>
    <definedName name="lrrec" localSheetId="16">#REF!</definedName>
    <definedName name="lrrec" localSheetId="19">#REF!</definedName>
    <definedName name="lrrec" localSheetId="20">#REF!</definedName>
    <definedName name="lrrec" localSheetId="22">#REF!</definedName>
    <definedName name="lrrec">#REF!</definedName>
    <definedName name="mgs" localSheetId="8">'dem14'!#REF!</definedName>
    <definedName name="mgs" localSheetId="9">'dem16'!#REF!</definedName>
    <definedName name="mi" localSheetId="11">'dem19'!#REF!</definedName>
    <definedName name="micap" localSheetId="11">'dem19'!#REF!</definedName>
    <definedName name="minister" localSheetId="8">'dem14'!#REF!</definedName>
    <definedName name="minrec" localSheetId="8">'dem14'!#REF!</definedName>
    <definedName name="nc" localSheetId="5">#REF!</definedName>
    <definedName name="nc" localSheetId="7">#REF!</definedName>
    <definedName name="nc" localSheetId="10">#REF!</definedName>
    <definedName name="nc" localSheetId="12">'dem22'!#REF!</definedName>
    <definedName name="nc" localSheetId="13">#REF!</definedName>
    <definedName name="nc" localSheetId="14">#REF!</definedName>
    <definedName name="nc" localSheetId="15">#REF!</definedName>
    <definedName name="nc" localSheetId="16">#REF!</definedName>
    <definedName name="nc" localSheetId="19">#REF!</definedName>
    <definedName name="nc" localSheetId="20">#REF!</definedName>
    <definedName name="nc" localSheetId="21">#REF!</definedName>
    <definedName name="nc" localSheetId="22">#REF!</definedName>
    <definedName name="nc">#REF!</definedName>
    <definedName name="ncfund" localSheetId="7">#REF!</definedName>
    <definedName name="ncfund" localSheetId="10">#REF!</definedName>
    <definedName name="ncfund" localSheetId="12">'dem22'!#REF!</definedName>
    <definedName name="ncfund" localSheetId="13">#REF!</definedName>
    <definedName name="ncfund" localSheetId="14">#REF!</definedName>
    <definedName name="ncfund" localSheetId="15">#REF!</definedName>
    <definedName name="ncfund" localSheetId="16">#REF!</definedName>
    <definedName name="ncfund" localSheetId="19">#REF!</definedName>
    <definedName name="ncfund" localSheetId="20">#REF!</definedName>
    <definedName name="ncfund" localSheetId="21">#REF!</definedName>
    <definedName name="ncfund" localSheetId="22">#REF!</definedName>
    <definedName name="ncfund">#REF!</definedName>
    <definedName name="ncfund1" localSheetId="12">'dem22'!#REF!</definedName>
    <definedName name="ncrec" localSheetId="6">#REF!</definedName>
    <definedName name="ncrec" localSheetId="7">#REF!</definedName>
    <definedName name="ncrec" localSheetId="10">#REF!</definedName>
    <definedName name="ncrec" localSheetId="13">#REF!</definedName>
    <definedName name="ncrec" localSheetId="15">#REF!</definedName>
    <definedName name="ncrec" localSheetId="16">#REF!</definedName>
    <definedName name="ncrec" localSheetId="19">#REF!</definedName>
    <definedName name="ncrec" localSheetId="20">#REF!</definedName>
    <definedName name="ncrec" localSheetId="21">#REF!</definedName>
    <definedName name="ncrec" localSheetId="22">#REF!</definedName>
    <definedName name="ncrec">#REF!</definedName>
    <definedName name="ncrec1" localSheetId="6">#REF!</definedName>
    <definedName name="ncrec1" localSheetId="10">#REF!</definedName>
    <definedName name="ncrec1" localSheetId="12">'dem22'!#REF!</definedName>
    <definedName name="ncrec1" localSheetId="13">#REF!</definedName>
    <definedName name="ncrec1" localSheetId="15">#REF!</definedName>
    <definedName name="ncrec1" localSheetId="16">#REF!</definedName>
    <definedName name="ncrec1" localSheetId="19">#REF!</definedName>
    <definedName name="ncrec1" localSheetId="20">#REF!</definedName>
    <definedName name="ncrec1" localSheetId="21">#REF!</definedName>
    <definedName name="ncrec1" localSheetId="22">#REF!</definedName>
    <definedName name="ncrec1" localSheetId="4">#REF!</definedName>
    <definedName name="ncrec1">#REF!</definedName>
    <definedName name="ncrec2" localSheetId="12">'dem22'!#REF!</definedName>
    <definedName name="ncse" localSheetId="17">'Dem35'!#REF!</definedName>
    <definedName name="non_plan">'dem39'!A1</definedName>
    <definedName name="np" localSheetId="5">'dem11'!#REF!</definedName>
    <definedName name="np" localSheetId="6">'dem12'!#REF!</definedName>
    <definedName name="np" localSheetId="7">'dem13'!#REF!</definedName>
    <definedName name="np" localSheetId="8">'dem14'!#REF!</definedName>
    <definedName name="np" localSheetId="9">'dem16'!#REF!</definedName>
    <definedName name="np" localSheetId="10">'dem17'!#REF!</definedName>
    <definedName name="np" localSheetId="11">'dem19'!#REF!</definedName>
    <definedName name="np" localSheetId="12">'dem22'!#REF!</definedName>
    <definedName name="np" localSheetId="2">'dem3'!#REF!</definedName>
    <definedName name="np" localSheetId="13">'dem30'!#REF!</definedName>
    <definedName name="np" localSheetId="14">'dem31'!#REF!</definedName>
    <definedName name="np" localSheetId="15">'dem33'!#REF!</definedName>
    <definedName name="np" localSheetId="16">'dem34'!#REF!</definedName>
    <definedName name="np" localSheetId="17">'Dem35'!#REF!</definedName>
    <definedName name="np" localSheetId="18">'dem39'!#REF!</definedName>
    <definedName name="np" localSheetId="19">'dem40'!$F$53</definedName>
    <definedName name="np" localSheetId="20">dem40A!#REF!</definedName>
    <definedName name="np" localSheetId="21">'dem41'!#REF!</definedName>
    <definedName name="np" localSheetId="22">#REF!</definedName>
    <definedName name="np" localSheetId="3">'dem5'!#REF!</definedName>
    <definedName name="np" localSheetId="4">'dem7'!#REF!</definedName>
    <definedName name="np">#REF!</definedName>
    <definedName name="Nutrition" localSheetId="6">#REF!</definedName>
    <definedName name="Nutrition" localSheetId="10">#REF!</definedName>
    <definedName name="Nutrition" localSheetId="12">#REF!</definedName>
    <definedName name="Nutrition" localSheetId="13">#REF!</definedName>
    <definedName name="Nutrition" localSheetId="20">#REF!</definedName>
    <definedName name="Nutrition" localSheetId="22">#REF!</definedName>
    <definedName name="Nutrition">#REF!</definedName>
    <definedName name="oas" localSheetId="6">'dem12'!#REF!</definedName>
    <definedName name="oas" localSheetId="12">'dem22'!#REF!</definedName>
    <definedName name="oges" localSheetId="5">'dem11'!#REF!</definedName>
    <definedName name="oges" localSheetId="7">#REF!</definedName>
    <definedName name="oges" localSheetId="9">'dem16'!#REF!</definedName>
    <definedName name="oges" localSheetId="10">#REF!</definedName>
    <definedName name="oges" localSheetId="13">#REF!</definedName>
    <definedName name="oges" localSheetId="18">#REF!</definedName>
    <definedName name="oges" localSheetId="20">#REF!</definedName>
    <definedName name="oges" localSheetId="21">'dem41'!#REF!</definedName>
    <definedName name="oges" localSheetId="22">#REF!</definedName>
    <definedName name="oges">#REF!</definedName>
    <definedName name="ordp" localSheetId="17">'Dem35'!#REF!</definedName>
    <definedName name="ordpcap" localSheetId="17">'Dem35'!#REF!</definedName>
    <definedName name="ordprec" localSheetId="17">'Dem35'!#REF!</definedName>
    <definedName name="otd" localSheetId="6">'dem12'!#REF!</definedName>
    <definedName name="otdrec" localSheetId="6">'dem12'!#REF!</definedName>
    <definedName name="otdrec" localSheetId="21">'dem41'!#REF!</definedName>
    <definedName name="pension" localSheetId="7">#REF!</definedName>
    <definedName name="pension" localSheetId="10">#REF!</definedName>
    <definedName name="pension" localSheetId="13">#REF!</definedName>
    <definedName name="pension" localSheetId="18">#REF!</definedName>
    <definedName name="pension" localSheetId="20">#REF!</definedName>
    <definedName name="pension" localSheetId="22">#REF!</definedName>
    <definedName name="pension">#REF!</definedName>
    <definedName name="plant" localSheetId="9">'dem16'!#REF!</definedName>
    <definedName name="powCaprec" localSheetId="13">'dem30'!#REF!</definedName>
    <definedName name="powCaprec" localSheetId="14">'dem31'!#REF!</definedName>
    <definedName name="Power" localSheetId="13">'dem30'!#REF!</definedName>
    <definedName name="Power" localSheetId="14">'dem31'!#REF!</definedName>
    <definedName name="powercap" localSheetId="13">'dem30'!#REF!</definedName>
    <definedName name="powercap" localSheetId="14">'dem31'!#REF!</definedName>
    <definedName name="powerrec" localSheetId="13">'dem30'!#REF!</definedName>
    <definedName name="powerrec" localSheetId="14">'dem31'!#REF!</definedName>
    <definedName name="powerrec1" localSheetId="13">'dem30'!#REF!</definedName>
    <definedName name="powerrec1" localSheetId="14">'dem31'!#REF!</definedName>
    <definedName name="powloan" localSheetId="13">'dem30'!#REF!</definedName>
    <definedName name="powloan" localSheetId="14">'dem31'!#REF!</definedName>
    <definedName name="_xlnm.Print_Area" localSheetId="5">'dem11'!$A$1:$I$33</definedName>
    <definedName name="_xlnm.Print_Area" localSheetId="6">'dem12'!$A$1:$I$45</definedName>
    <definedName name="_xlnm.Print_Area" localSheetId="7">'dem13'!$A$1:$I$57</definedName>
    <definedName name="_xlnm.Print_Area" localSheetId="8">'dem14'!$A$1:$I$48</definedName>
    <definedName name="_xlnm.Print_Area" localSheetId="9">'dem16'!$A$1:$I$27</definedName>
    <definedName name="_xlnm.Print_Area" localSheetId="10">'dem17'!$A$1:$I$41</definedName>
    <definedName name="_xlnm.Print_Area" localSheetId="11">'dem19'!$A$1:$I$37</definedName>
    <definedName name="_xlnm.Print_Area" localSheetId="12">'dem22'!$A$1:$I$32</definedName>
    <definedName name="_xlnm.Print_Area" localSheetId="2">'dem3'!$A$1:$I$36</definedName>
    <definedName name="_xlnm.Print_Area" localSheetId="13">'dem30'!$A$1:$I$49</definedName>
    <definedName name="_xlnm.Print_Area" localSheetId="14">'dem31'!$A$1:$I$41</definedName>
    <definedName name="_xlnm.Print_Area" localSheetId="15">'dem33'!$A$1:$I$54</definedName>
    <definedName name="_xlnm.Print_Area" localSheetId="16">'dem34'!$A$1:$I$41</definedName>
    <definedName name="_xlnm.Print_Area" localSheetId="17">'Dem35'!$A$1:$I$60</definedName>
    <definedName name="_xlnm.Print_Area" localSheetId="18">'dem39'!$A$1:$I$49</definedName>
    <definedName name="_xlnm.Print_Area" localSheetId="19">'dem40'!$A$1:$H$61</definedName>
    <definedName name="_xlnm.Print_Area" localSheetId="20">dem40A!$A$1:$I$52</definedName>
    <definedName name="_xlnm.Print_Area" localSheetId="21">'dem41'!$A$1:$I$80</definedName>
    <definedName name="_xlnm.Print_Area" localSheetId="22">'dem43'!$A$1:$I$27</definedName>
    <definedName name="_xlnm.Print_Area" localSheetId="3">'dem5'!$A$1:$I$46</definedName>
    <definedName name="_xlnm.Print_Area" localSheetId="4">'dem7'!$A$1:$I$73</definedName>
    <definedName name="_xlnm.Print_Area" localSheetId="0">Introduc.!$A$1:$C$46</definedName>
    <definedName name="_xlnm.Print_Area" localSheetId="1">Rev_Cap!$A$1:$H$29</definedName>
    <definedName name="_xlnm.Print_Titles" localSheetId="5">'dem11'!$12:$14</definedName>
    <definedName name="_xlnm.Print_Titles" localSheetId="6">'dem12'!$12:$14</definedName>
    <definedName name="_xlnm.Print_Titles" localSheetId="7">'dem13'!$12:$14</definedName>
    <definedName name="_xlnm.Print_Titles" localSheetId="8">'dem14'!$12:$14</definedName>
    <definedName name="_xlnm.Print_Titles" localSheetId="9">'dem16'!$12:$14</definedName>
    <definedName name="_xlnm.Print_Titles" localSheetId="10">'dem17'!$11:$13</definedName>
    <definedName name="_xlnm.Print_Titles" localSheetId="11">'dem19'!$12:$13</definedName>
    <definedName name="_xlnm.Print_Titles" localSheetId="12">'dem22'!$13:$14</definedName>
    <definedName name="_xlnm.Print_Titles" localSheetId="2">'dem3'!$12:$14</definedName>
    <definedName name="_xlnm.Print_Titles" localSheetId="13">'dem30'!$12:$14</definedName>
    <definedName name="_xlnm.Print_Titles" localSheetId="14">'dem31'!$12:$14</definedName>
    <definedName name="_xlnm.Print_Titles" localSheetId="15">'dem33'!$12:$14</definedName>
    <definedName name="_xlnm.Print_Titles" localSheetId="16">'dem34'!$12:$14</definedName>
    <definedName name="_xlnm.Print_Titles" localSheetId="17">'Dem35'!$12:$14</definedName>
    <definedName name="_xlnm.Print_Titles" localSheetId="18">'dem39'!$12:$14</definedName>
    <definedName name="_xlnm.Print_Titles" localSheetId="19">'dem40'!$12:$14</definedName>
    <definedName name="_xlnm.Print_Titles" localSheetId="20">dem40A!$12:$14</definedName>
    <definedName name="_xlnm.Print_Titles" localSheetId="21">'dem41'!$13:$14</definedName>
    <definedName name="_xlnm.Print_Titles" localSheetId="22">'dem43'!$12:$14</definedName>
    <definedName name="_xlnm.Print_Titles" localSheetId="3">'dem5'!$11:$14</definedName>
    <definedName name="_xlnm.Print_Titles" localSheetId="4">'dem7'!$12:$14</definedName>
    <definedName name="pw" localSheetId="7">'dem13'!#REF!</definedName>
    <definedName name="pw" localSheetId="10">#REF!</definedName>
    <definedName name="pw" localSheetId="2">'dem3'!#REF!</definedName>
    <definedName name="pw" localSheetId="13">'dem30'!#REF!</definedName>
    <definedName name="pw" localSheetId="14">'dem31'!#REF!</definedName>
    <definedName name="pw" localSheetId="15">'dem33'!#REF!</definedName>
    <definedName name="pw" localSheetId="16">'dem34'!#REF!</definedName>
    <definedName name="pw" localSheetId="20">#REF!</definedName>
    <definedName name="pw" localSheetId="21">'dem41'!#REF!</definedName>
    <definedName name="pw" localSheetId="22">#REF!</definedName>
    <definedName name="pw" localSheetId="4">'dem7'!#REF!</definedName>
    <definedName name="pw">#REF!</definedName>
    <definedName name="pwcap" localSheetId="10">#REF!</definedName>
    <definedName name="pwcap" localSheetId="12">'dem22'!#REF!</definedName>
    <definedName name="pwcap" localSheetId="2">'dem3'!#REF!</definedName>
    <definedName name="pwcap" localSheetId="13">'dem30'!#REF!</definedName>
    <definedName name="pwcap" localSheetId="14">'dem31'!#REF!</definedName>
    <definedName name="pwcap" localSheetId="20">#REF!</definedName>
    <definedName name="pwcap" localSheetId="22">#REF!</definedName>
    <definedName name="pwcap">#REF!</definedName>
    <definedName name="pwrec" localSheetId="7">'dem13'!#REF!</definedName>
    <definedName name="pwrec" localSheetId="2">'dem3'!#REF!</definedName>
    <definedName name="rb" localSheetId="13">'dem30'!#REF!</definedName>
    <definedName name="rb" localSheetId="14">'dem31'!#REF!</definedName>
    <definedName name="rb" localSheetId="16">'dem34'!#REF!</definedName>
    <definedName name="rb" localSheetId="17">'Dem35'!#REF!</definedName>
    <definedName name="rbcap" localSheetId="9">'dem16'!#REF!</definedName>
    <definedName name="rbcap" localSheetId="16">'dem34'!#REF!</definedName>
    <definedName name="rbcap" localSheetId="17">'Dem35'!#REF!</definedName>
    <definedName name="rbrec" localSheetId="16">'dem34'!#REF!</definedName>
    <definedName name="rbrec" localSheetId="17">'Dem35'!#REF!</definedName>
    <definedName name="rbrec3" localSheetId="16">'dem34'!#REF!</definedName>
    <definedName name="re" localSheetId="17">'Dem35'!#REF!</definedName>
    <definedName name="rec" localSheetId="7">'dem13'!#REF!</definedName>
    <definedName name="rec" localSheetId="10">#REF!</definedName>
    <definedName name="rec" localSheetId="12">'dem22'!#REF!</definedName>
    <definedName name="rec" localSheetId="13">'dem30'!#REF!</definedName>
    <definedName name="rec" localSheetId="14">'dem31'!#REF!</definedName>
    <definedName name="rec" localSheetId="18">#REF!</definedName>
    <definedName name="rec" localSheetId="20">#REF!</definedName>
    <definedName name="rec" localSheetId="21">'dem41'!#REF!</definedName>
    <definedName name="rec" localSheetId="22">#REF!</definedName>
    <definedName name="rec" localSheetId="4">'dem7'!#REF!</definedName>
    <definedName name="rec">#REF!</definedName>
    <definedName name="reform" localSheetId="5">#REF!</definedName>
    <definedName name="reform" localSheetId="10">#REF!</definedName>
    <definedName name="reform" localSheetId="12">'dem22'!#REF!</definedName>
    <definedName name="reform" localSheetId="13">#REF!</definedName>
    <definedName name="reform" localSheetId="18">#REF!</definedName>
    <definedName name="reform" localSheetId="20">#REF!</definedName>
    <definedName name="reform" localSheetId="22">#REF!</definedName>
    <definedName name="reform">#REF!</definedName>
    <definedName name="revise" localSheetId="5">'dem11'!#REF!</definedName>
    <definedName name="revise" localSheetId="6">'dem12'!#REF!</definedName>
    <definedName name="revise" localSheetId="7">'dem13'!#REF!</definedName>
    <definedName name="revise" localSheetId="8">'dem14'!$D$31:$I$31</definedName>
    <definedName name="revise" localSheetId="9">'dem16'!$D$31:$I$31</definedName>
    <definedName name="revise" localSheetId="10">'dem17'!#REF!</definedName>
    <definedName name="revise" localSheetId="11">'dem19'!$D$52:$I$52</definedName>
    <definedName name="revise" localSheetId="12">'dem22'!#REF!</definedName>
    <definedName name="revise" localSheetId="2">'dem3'!$D$36:$I$36</definedName>
    <definedName name="revise" localSheetId="13">'dem30'!#REF!</definedName>
    <definedName name="revise" localSheetId="14">'dem31'!$D$40:$I$40</definedName>
    <definedName name="revise" localSheetId="15">'dem33'!#REF!</definedName>
    <definedName name="revise" localSheetId="16">'dem34'!$D$36:$I$36</definedName>
    <definedName name="revise" localSheetId="17">'Dem35'!#REF!</definedName>
    <definedName name="revise" localSheetId="18">'dem39'!#REF!</definedName>
    <definedName name="revise" localSheetId="19">'dem40'!$D$79:$J$79</definedName>
    <definedName name="revise" localSheetId="20">dem40A!$D$53:$I$53</definedName>
    <definedName name="revise" localSheetId="21">'dem41'!#REF!</definedName>
    <definedName name="revise" localSheetId="22">'dem43'!$D$26:$I$26</definedName>
    <definedName name="revise" localSheetId="3">'dem5'!#REF!</definedName>
    <definedName name="revise" localSheetId="4">'dem7'!$D$54:$I$54</definedName>
    <definedName name="revise">#REF!</definedName>
    <definedName name="roads" localSheetId="12">'dem22'!#REF!</definedName>
    <definedName name="roadsrec" localSheetId="16">'dem34'!#REF!</definedName>
    <definedName name="sc" localSheetId="17">'Dem35'!#REF!</definedName>
    <definedName name="scst" localSheetId="5">'dem11'!#REF!</definedName>
    <definedName name="scst" localSheetId="6">#REF!</definedName>
    <definedName name="scst" localSheetId="10">#REF!</definedName>
    <definedName name="scst" localSheetId="12">#REF!</definedName>
    <definedName name="scst" localSheetId="13">#REF!</definedName>
    <definedName name="scst" localSheetId="17">'Dem35'!#REF!</definedName>
    <definedName name="scst" localSheetId="20">#REF!</definedName>
    <definedName name="scst" localSheetId="22">#REF!</definedName>
    <definedName name="scst">#REF!</definedName>
    <definedName name="ses" localSheetId="12">'dem22'!#REF!</definedName>
    <definedName name="sgs" localSheetId="8">'dem14'!#REF!</definedName>
    <definedName name="sgs" localSheetId="10">#REF!</definedName>
    <definedName name="sgs" localSheetId="12">'dem22'!#REF!</definedName>
    <definedName name="sgs" localSheetId="13">#REF!</definedName>
    <definedName name="sgs" localSheetId="20">#REF!</definedName>
    <definedName name="sgs" localSheetId="22">#REF!</definedName>
    <definedName name="sgs">#REF!</definedName>
    <definedName name="sgsrec" localSheetId="8">'dem14'!#REF!</definedName>
    <definedName name="sgsrec" localSheetId="10">#REF!</definedName>
    <definedName name="sgsrec" localSheetId="13">#REF!</definedName>
    <definedName name="sgsrec" localSheetId="20">#REF!</definedName>
    <definedName name="sgsrec" localSheetId="22">#REF!</definedName>
    <definedName name="sgsrec">#REF!</definedName>
    <definedName name="SocialSecurity" localSheetId="6">#REF!</definedName>
    <definedName name="SocialSecurity" localSheetId="7">#REF!</definedName>
    <definedName name="SocialSecurity" localSheetId="8">'dem14'!#REF!</definedName>
    <definedName name="SocialSecurity" localSheetId="10">#REF!</definedName>
    <definedName name="SocialSecurity" localSheetId="12">#REF!</definedName>
    <definedName name="SocialSecurity" localSheetId="13">#REF!</definedName>
    <definedName name="SocialSecurity" localSheetId="18">#REF!</definedName>
    <definedName name="SocialSecurity" localSheetId="20">#REF!</definedName>
    <definedName name="SocialSecurity" localSheetId="22">#REF!</definedName>
    <definedName name="SocialSecurity">#REF!</definedName>
    <definedName name="socialwelfare" localSheetId="5">#REF!</definedName>
    <definedName name="socialwelfare" localSheetId="6">#REF!</definedName>
    <definedName name="socialwelfare" localSheetId="7">#REF!</definedName>
    <definedName name="socialwelfare" localSheetId="10">#REF!</definedName>
    <definedName name="socialwelfare" localSheetId="12">#REF!</definedName>
    <definedName name="socialwelfare" localSheetId="13">#REF!</definedName>
    <definedName name="socialwelfare" localSheetId="18">#REF!</definedName>
    <definedName name="socialwelfare" localSheetId="20">#REF!</definedName>
    <definedName name="socialwelfare" localSheetId="22">#REF!</definedName>
    <definedName name="socialwelfare">#REF!</definedName>
    <definedName name="spfrd" localSheetId="5">#REF!</definedName>
    <definedName name="spfrd" localSheetId="6">'dem12'!#REF!</definedName>
    <definedName name="spfrd" localSheetId="7">#REF!</definedName>
    <definedName name="spfrd" localSheetId="10">#REF!</definedName>
    <definedName name="spfrd" localSheetId="13">#REF!</definedName>
    <definedName name="spfrd" localSheetId="17">'Dem35'!#REF!</definedName>
    <definedName name="spfrd" localSheetId="18">#REF!</definedName>
    <definedName name="spfrd" localSheetId="20">#REF!</definedName>
    <definedName name="spfrd" localSheetId="22">#REF!</definedName>
    <definedName name="spfrd" localSheetId="4">#REF!</definedName>
    <definedName name="spfrd">#REF!</definedName>
    <definedName name="sports" localSheetId="18">'dem39'!#REF!</definedName>
    <definedName name="sss" localSheetId="5">#REF!</definedName>
    <definedName name="sss" localSheetId="10">#REF!</definedName>
    <definedName name="sss" localSheetId="12">'dem22'!#REF!</definedName>
    <definedName name="sss" localSheetId="13">#REF!</definedName>
    <definedName name="sss" localSheetId="14">#REF!</definedName>
    <definedName name="sss" localSheetId="17">'Dem35'!#REF!</definedName>
    <definedName name="sss" localSheetId="19">#REF!</definedName>
    <definedName name="sss" localSheetId="20">#REF!</definedName>
    <definedName name="sss" localSheetId="21">#REF!</definedName>
    <definedName name="sss" localSheetId="22">#REF!</definedName>
    <definedName name="sss" localSheetId="3">'dem5'!#REF!</definedName>
    <definedName name="sss" localSheetId="4">#REF!</definedName>
    <definedName name="sss">#REF!</definedName>
    <definedName name="sssrec" localSheetId="3">'dem5'!#REF!</definedName>
    <definedName name="stidf" localSheetId="17">'Dem35'!#REF!</definedName>
    <definedName name="summary" localSheetId="5">'dem11'!#REF!</definedName>
    <definedName name="summary" localSheetId="6">'dem12'!#REF!</definedName>
    <definedName name="summary" localSheetId="7">'dem13'!#REF!</definedName>
    <definedName name="summary" localSheetId="8">'dem14'!#REF!</definedName>
    <definedName name="summary" localSheetId="9">'dem16'!#REF!</definedName>
    <definedName name="summary" localSheetId="10">'dem17'!$D$32:$I$32</definedName>
    <definedName name="summary" localSheetId="11">'dem19'!$D$42:$I$42</definedName>
    <definedName name="summary" localSheetId="12">'dem22'!#REF!</definedName>
    <definedName name="summary" localSheetId="2">'dem3'!#REF!</definedName>
    <definedName name="summary" localSheetId="13">'dem30'!#REF!</definedName>
    <definedName name="summary" localSheetId="14">'dem31'!$D$34:$I$34</definedName>
    <definedName name="summary" localSheetId="15">'dem33'!#REF!</definedName>
    <definedName name="summary" localSheetId="16">'dem34'!#REF!</definedName>
    <definedName name="summary" localSheetId="17">'Dem35'!#REF!</definedName>
    <definedName name="summary" localSheetId="18">'dem39'!#REF!</definedName>
    <definedName name="summary" localSheetId="19">'dem40'!$D$72:$J$72</definedName>
    <definedName name="summary" localSheetId="20">dem40A!$D$46:$I$46</definedName>
    <definedName name="summary" localSheetId="21">'dem41'!#REF!</definedName>
    <definedName name="summary" localSheetId="22">'dem43'!#REF!</definedName>
    <definedName name="summary" localSheetId="3">'dem5'!#REF!</definedName>
    <definedName name="summary" localSheetId="4">'dem7'!#REF!</definedName>
    <definedName name="suspense" localSheetId="2">'dem3'!#REF!</definedName>
    <definedName name="suspense" localSheetId="16">'dem34'!#REF!</definedName>
    <definedName name="swc" localSheetId="6">'dem12'!#REF!</definedName>
    <definedName name="swc" localSheetId="10">#REF!</definedName>
    <definedName name="swc" localSheetId="13">#REF!</definedName>
    <definedName name="swc" localSheetId="20">#REF!</definedName>
    <definedName name="swc" localSheetId="22">#REF!</definedName>
    <definedName name="swc">#REF!</definedName>
    <definedName name="tax" localSheetId="10">#REF!</definedName>
    <definedName name="tax" localSheetId="13">#REF!</definedName>
    <definedName name="tax" localSheetId="20">#REF!</definedName>
    <definedName name="tax" localSheetId="21">'dem41'!#REF!</definedName>
    <definedName name="tax" localSheetId="22">#REF!</definedName>
    <definedName name="tax">#REF!</definedName>
    <definedName name="techcap" localSheetId="4">'dem7'!#REF!</definedName>
    <definedName name="technical" localSheetId="4">'dem7'!#REF!</definedName>
    <definedName name="techrec" localSheetId="4">'dem7'!#REF!</definedName>
    <definedName name="teicap" localSheetId="10">'dem17'!#REF!</definedName>
    <definedName name="Tourism" localSheetId="19">'dem40'!$D$31:$G$31</definedName>
    <definedName name="Tourism" localSheetId="20">dem40A!#REF!</definedName>
    <definedName name="tourismcap" localSheetId="19">'dem40'!$D$51:$G$51</definedName>
    <definedName name="tourismcap" localSheetId="20">dem40A!#REF!</definedName>
    <definedName name="tourismrec" localSheetId="19">'dem40'!$D$68:$M$68</definedName>
    <definedName name="tourismrec" localSheetId="20">dem40A!#REF!</definedName>
    <definedName name="tourismRevenue" localSheetId="19">'dem40'!$E$10:$G$10</definedName>
    <definedName name="tourismRevenue" localSheetId="20">dem40A!$F$10:$H$10</definedName>
    <definedName name="trec" localSheetId="19">'dem40'!#REF!</definedName>
    <definedName name="trec" localSheetId="20">dem40A!#REF!</definedName>
    <definedName name="udhd" localSheetId="7">#REF!</definedName>
    <definedName name="udhd" localSheetId="10">#REF!</definedName>
    <definedName name="udhd" localSheetId="13">#REF!</definedName>
    <definedName name="udhd" localSheetId="18">#REF!</definedName>
    <definedName name="udhd" localSheetId="20">#REF!</definedName>
    <definedName name="udhd" localSheetId="21">'dem41'!#REF!</definedName>
    <definedName name="udhd" localSheetId="22">#REF!</definedName>
    <definedName name="udhd">#REF!</definedName>
    <definedName name="udhdcap" localSheetId="21">'dem41'!#REF!</definedName>
    <definedName name="udhdrec" localSheetId="21">'dem41'!#REF!</definedName>
    <definedName name="udrec" localSheetId="21">'dem41'!#REF!</definedName>
    <definedName name="udroad" localSheetId="21">'dem41'!#REF!</definedName>
    <definedName name="urbancap" localSheetId="5">#REF!</definedName>
    <definedName name="urbancap" localSheetId="7">#REF!</definedName>
    <definedName name="urbancap" localSheetId="10">#REF!</definedName>
    <definedName name="urbancap" localSheetId="13">#REF!</definedName>
    <definedName name="urbancap" localSheetId="18">#REF!</definedName>
    <definedName name="urbancap" localSheetId="20">#REF!</definedName>
    <definedName name="urbancap" localSheetId="21">'dem41'!#REF!</definedName>
    <definedName name="urbancap" localSheetId="22">#REF!</definedName>
    <definedName name="urbancap">#REF!</definedName>
    <definedName name="urbanDevelopment" localSheetId="21">'dem41'!$F$13:$H$13</definedName>
    <definedName name="voted" localSheetId="5">'dem11'!#REF!</definedName>
    <definedName name="voted" localSheetId="6">'dem12'!#REF!</definedName>
    <definedName name="Voted" localSheetId="7">#REF!</definedName>
    <definedName name="voted" localSheetId="8">'dem14'!#REF!</definedName>
    <definedName name="voted" localSheetId="9">'dem16'!$F$13:$H$13</definedName>
    <definedName name="voted" localSheetId="10">'dem17'!$E$9:$H$9</definedName>
    <definedName name="voted" localSheetId="11">'dem19'!$F$11:$H$11</definedName>
    <definedName name="Voted" localSheetId="12">#REF!</definedName>
    <definedName name="Voted" localSheetId="13">'dem30'!#REF!</definedName>
    <definedName name="Voted" localSheetId="14">'dem31'!#REF!</definedName>
    <definedName name="Voted" localSheetId="15">'dem33'!$F$11:$H$11</definedName>
    <definedName name="Voted" localSheetId="16">'dem34'!$F$10:$H$10</definedName>
    <definedName name="Voted" localSheetId="17">'Dem35'!#REF!</definedName>
    <definedName name="Voted" localSheetId="18">'dem39'!$E$9:$H$9</definedName>
    <definedName name="Voted" localSheetId="19">'dem40'!$E$10:$G$10</definedName>
    <definedName name="Voted" localSheetId="20">dem40A!$F$10:$H$10</definedName>
    <definedName name="Voted" localSheetId="21">'dem41'!$F$13:$H$13</definedName>
    <definedName name="Voted" localSheetId="22">#REF!</definedName>
    <definedName name="Voted">#REF!</definedName>
    <definedName name="vsi" localSheetId="9">'dem16'!#REF!</definedName>
    <definedName name="vsicap" localSheetId="9">'dem16'!#REF!</definedName>
    <definedName name="vsirec" localSheetId="9">'dem16'!#REF!</definedName>
    <definedName name="wareCaprec" localSheetId="5">'dem11'!#REF!</definedName>
    <definedName name="warerec" localSheetId="5">'dem11'!#REF!</definedName>
    <definedName name="water" localSheetId="10">#REF!</definedName>
    <definedName name="water" localSheetId="12">'dem22'!#REF!</definedName>
    <definedName name="water" localSheetId="13">#REF!</definedName>
    <definedName name="water" localSheetId="15">'dem33'!#REF!</definedName>
    <definedName name="water" localSheetId="17">'Dem35'!#REF!</definedName>
    <definedName name="water" localSheetId="20">#REF!</definedName>
    <definedName name="water" localSheetId="21">'dem41'!#REF!</definedName>
    <definedName name="water" localSheetId="22">#REF!</definedName>
    <definedName name="water" localSheetId="3">#REF!</definedName>
    <definedName name="water">#REF!</definedName>
    <definedName name="watercap" localSheetId="10">#REF!</definedName>
    <definedName name="watercap" localSheetId="13">#REF!</definedName>
    <definedName name="watercap" localSheetId="15">'dem33'!#REF!</definedName>
    <definedName name="watercap" localSheetId="17">'Dem35'!#REF!</definedName>
    <definedName name="watercap" localSheetId="20">#REF!</definedName>
    <definedName name="watercap" localSheetId="21">'dem41'!#REF!</definedName>
    <definedName name="watercap" localSheetId="22">#REF!</definedName>
    <definedName name="watercap" localSheetId="3">#REF!</definedName>
    <definedName name="watercap">#REF!</definedName>
    <definedName name="waterrec" localSheetId="17">'Dem35'!#REF!</definedName>
    <definedName name="welfarecap" localSheetId="6">#REF!</definedName>
    <definedName name="welfarecap" localSheetId="10">#REF!</definedName>
    <definedName name="welfarecap" localSheetId="12">#REF!</definedName>
    <definedName name="welfarecap" localSheetId="13">#REF!</definedName>
    <definedName name="welfarecap" localSheetId="18">#REF!</definedName>
    <definedName name="welfarecap" localSheetId="20">#REF!</definedName>
    <definedName name="welfarecap" localSheetId="22">#REF!</definedName>
    <definedName name="welfarecap" localSheetId="3">#REF!</definedName>
    <definedName name="welfarecap" localSheetId="4">#REF!</definedName>
    <definedName name="welfarecap">#REF!</definedName>
    <definedName name="Z_0A01029B_7B3B_461F_BED3_37847DEE34DD_.wvu.FilterData" localSheetId="1" hidden="1">Rev_Cap!$A$6:$H$27</definedName>
    <definedName name="Z_0A01029B_7B3B_461F_BED3_37847DEE34DD_.wvu.PrintArea" localSheetId="0" hidden="1">Introduc.!$A$1:$C$24</definedName>
    <definedName name="Z_0A01029B_7B3B_461F_BED3_37847DEE34DD_.wvu.PrintArea" localSheetId="1" hidden="1">Rev_Cap!$A$1:$H$27</definedName>
    <definedName name="Z_20AC3EE6_0FC9_11D5_8064_004005726899_.wvu.FilterData" localSheetId="21" hidden="1">'dem41'!#REF!</definedName>
    <definedName name="Z_239EE218_578E_4317_BEED_14D5D7089E27_.wvu.Cols" localSheetId="5" hidden="1">'dem11'!#REF!</definedName>
    <definedName name="Z_239EE218_578E_4317_BEED_14D5D7089E27_.wvu.Cols" localSheetId="6" hidden="1">'dem12'!#REF!</definedName>
    <definedName name="Z_239EE218_578E_4317_BEED_14D5D7089E27_.wvu.Cols" localSheetId="7" hidden="1">'dem13'!#REF!</definedName>
    <definedName name="Z_239EE218_578E_4317_BEED_14D5D7089E27_.wvu.Cols" localSheetId="9" hidden="1">'dem16'!#REF!</definedName>
    <definedName name="Z_239EE218_578E_4317_BEED_14D5D7089E27_.wvu.Cols" localSheetId="11" hidden="1">'dem19'!#REF!</definedName>
    <definedName name="Z_239EE218_578E_4317_BEED_14D5D7089E27_.wvu.Cols" localSheetId="2" hidden="1">'dem3'!#REF!</definedName>
    <definedName name="Z_239EE218_578E_4317_BEED_14D5D7089E27_.wvu.Cols" localSheetId="13" hidden="1">'dem30'!#REF!</definedName>
    <definedName name="Z_239EE218_578E_4317_BEED_14D5D7089E27_.wvu.Cols" localSheetId="14" hidden="1">'dem31'!#REF!</definedName>
    <definedName name="Z_239EE218_578E_4317_BEED_14D5D7089E27_.wvu.Cols" localSheetId="15" hidden="1">'dem33'!#REF!</definedName>
    <definedName name="Z_239EE218_578E_4317_BEED_14D5D7089E27_.wvu.Cols" localSheetId="16" hidden="1">'dem34'!#REF!</definedName>
    <definedName name="Z_239EE218_578E_4317_BEED_14D5D7089E27_.wvu.Cols" localSheetId="17" hidden="1">'Dem35'!#REF!</definedName>
    <definedName name="Z_239EE218_578E_4317_BEED_14D5D7089E27_.wvu.Cols" localSheetId="18" hidden="1">'dem39'!#REF!</definedName>
    <definedName name="Z_239EE218_578E_4317_BEED_14D5D7089E27_.wvu.Cols" localSheetId="19" hidden="1">'dem40'!#REF!</definedName>
    <definedName name="Z_239EE218_578E_4317_BEED_14D5D7089E27_.wvu.Cols" localSheetId="20" hidden="1">dem40A!#REF!</definedName>
    <definedName name="Z_239EE218_578E_4317_BEED_14D5D7089E27_.wvu.Cols" localSheetId="21" hidden="1">'dem41'!#REF!</definedName>
    <definedName name="Z_239EE218_578E_4317_BEED_14D5D7089E27_.wvu.Cols" localSheetId="22" hidden="1">'dem43'!#REF!</definedName>
    <definedName name="Z_239EE218_578E_4317_BEED_14D5D7089E27_.wvu.Cols" localSheetId="4" hidden="1">'dem7'!#REF!</definedName>
    <definedName name="Z_239EE218_578E_4317_BEED_14D5D7089E27_.wvu.FilterData" localSheetId="5" hidden="1">'dem11'!$B$1:$I$26</definedName>
    <definedName name="Z_239EE218_578E_4317_BEED_14D5D7089E27_.wvu.FilterData" localSheetId="6" hidden="1">'dem12'!$A$2:$I$37</definedName>
    <definedName name="Z_239EE218_578E_4317_BEED_14D5D7089E27_.wvu.FilterData" localSheetId="7" hidden="1">'dem13'!$A$1:$I$25</definedName>
    <definedName name="Z_239EE218_578E_4317_BEED_14D5D7089E27_.wvu.FilterData" localSheetId="8" hidden="1">'dem14'!$A$1:$I$28</definedName>
    <definedName name="Z_239EE218_578E_4317_BEED_14D5D7089E27_.wvu.FilterData" localSheetId="9" hidden="1">'dem16'!$A$1:$I$14</definedName>
    <definedName name="Z_239EE218_578E_4317_BEED_14D5D7089E27_.wvu.FilterData" localSheetId="10" hidden="1">'dem17'!$A$1:$I$31</definedName>
    <definedName name="Z_239EE218_578E_4317_BEED_14D5D7089E27_.wvu.FilterData" localSheetId="11" hidden="1">'dem19'!$A$1:$I$13</definedName>
    <definedName name="Z_239EE218_578E_4317_BEED_14D5D7089E27_.wvu.FilterData" localSheetId="12" hidden="1">'dem22'!$A$1:$I$19</definedName>
    <definedName name="Z_239EE218_578E_4317_BEED_14D5D7089E27_.wvu.FilterData" localSheetId="2" hidden="1">'dem3'!$A$1:$I$30</definedName>
    <definedName name="Z_239EE218_578E_4317_BEED_14D5D7089E27_.wvu.FilterData" localSheetId="13" hidden="1">'dem30'!$A$1:$I$43</definedName>
    <definedName name="Z_239EE218_578E_4317_BEED_14D5D7089E27_.wvu.FilterData" localSheetId="14" hidden="1">'dem31'!$A$1:$I$33</definedName>
    <definedName name="Z_239EE218_578E_4317_BEED_14D5D7089E27_.wvu.FilterData" localSheetId="15" hidden="1">'dem33'!$A$1:$I$14</definedName>
    <definedName name="Z_239EE218_578E_4317_BEED_14D5D7089E27_.wvu.FilterData" localSheetId="16" hidden="1">'dem34'!$A$1:$I$14</definedName>
    <definedName name="Z_239EE218_578E_4317_BEED_14D5D7089E27_.wvu.FilterData" localSheetId="17" hidden="1">'Dem35'!$A$1:$I$14</definedName>
    <definedName name="Z_239EE218_578E_4317_BEED_14D5D7089E27_.wvu.FilterData" localSheetId="18" hidden="1">'dem39'!$A$1:$I$14</definedName>
    <definedName name="Z_239EE218_578E_4317_BEED_14D5D7089E27_.wvu.FilterData" localSheetId="19" hidden="1">'dem40'!$A$1:$M$53</definedName>
    <definedName name="Z_239EE218_578E_4317_BEED_14D5D7089E27_.wvu.FilterData" localSheetId="20" hidden="1">dem40A!$A$1:$I$14</definedName>
    <definedName name="Z_239EE218_578E_4317_BEED_14D5D7089E27_.wvu.FilterData" localSheetId="21" hidden="1">'dem41'!$A$1:$I$63</definedName>
    <definedName name="Z_239EE218_578E_4317_BEED_14D5D7089E27_.wvu.FilterData" localSheetId="22" hidden="1">'dem43'!$A$1:$I$24</definedName>
    <definedName name="Z_239EE218_578E_4317_BEED_14D5D7089E27_.wvu.FilterData" localSheetId="3" hidden="1">'dem5'!$A$1:$I$35</definedName>
    <definedName name="Z_239EE218_578E_4317_BEED_14D5D7089E27_.wvu.FilterData" localSheetId="4" hidden="1">'dem7'!$A$1:$I$50</definedName>
    <definedName name="Z_239EE218_578E_4317_BEED_14D5D7089E27_.wvu.PrintArea" localSheetId="5" hidden="1">'dem11'!$A$1:$I$26</definedName>
    <definedName name="Z_239EE218_578E_4317_BEED_14D5D7089E27_.wvu.PrintArea" localSheetId="6" hidden="1">'dem12'!$A$2:$I$37</definedName>
    <definedName name="Z_239EE218_578E_4317_BEED_14D5D7089E27_.wvu.PrintArea" localSheetId="7" hidden="1">'dem13'!$A$1:$I$25</definedName>
    <definedName name="Z_239EE218_578E_4317_BEED_14D5D7089E27_.wvu.PrintArea" localSheetId="8" hidden="1">'dem14'!$A$1:$I$28</definedName>
    <definedName name="Z_239EE218_578E_4317_BEED_14D5D7089E27_.wvu.PrintArea" localSheetId="9" hidden="1">'dem16'!$A$1:$I$14</definedName>
    <definedName name="Z_239EE218_578E_4317_BEED_14D5D7089E27_.wvu.PrintArea" localSheetId="10" hidden="1">'dem17'!$A$1:$I$14</definedName>
    <definedName name="Z_239EE218_578E_4317_BEED_14D5D7089E27_.wvu.PrintArea" localSheetId="11" hidden="1">'dem19'!$A$1:$I$13</definedName>
    <definedName name="Z_239EE218_578E_4317_BEED_14D5D7089E27_.wvu.PrintArea" localSheetId="12" hidden="1">'dem22'!$A$1:$I$19</definedName>
    <definedName name="Z_239EE218_578E_4317_BEED_14D5D7089E27_.wvu.PrintArea" localSheetId="2" hidden="1">'dem3'!$A$1:$I$34</definedName>
    <definedName name="Z_239EE218_578E_4317_BEED_14D5D7089E27_.wvu.PrintArea" localSheetId="13" hidden="1">'dem30'!$A$1:$I$43</definedName>
    <definedName name="Z_239EE218_578E_4317_BEED_14D5D7089E27_.wvu.PrintArea" localSheetId="14" hidden="1">'dem31'!$A$1:$I$33</definedName>
    <definedName name="Z_239EE218_578E_4317_BEED_14D5D7089E27_.wvu.PrintArea" localSheetId="15" hidden="1">'dem33'!$B$1:$I$14</definedName>
    <definedName name="Z_239EE218_578E_4317_BEED_14D5D7089E27_.wvu.PrintArea" localSheetId="16" hidden="1">'dem34'!$A$1:$I$14</definedName>
    <definedName name="Z_239EE218_578E_4317_BEED_14D5D7089E27_.wvu.PrintArea" localSheetId="17" hidden="1">'Dem35'!$A$1:$I$14</definedName>
    <definedName name="Z_239EE218_578E_4317_BEED_14D5D7089E27_.wvu.PrintArea" localSheetId="18" hidden="1">'dem39'!$A$1:$I$14</definedName>
    <definedName name="Z_239EE218_578E_4317_BEED_14D5D7089E27_.wvu.PrintArea" localSheetId="19" hidden="1">'dem40'!$A$1:$M$53</definedName>
    <definedName name="Z_239EE218_578E_4317_BEED_14D5D7089E27_.wvu.PrintArea" localSheetId="20" hidden="1">dem40A!$A$1:$I$14</definedName>
    <definedName name="Z_239EE218_578E_4317_BEED_14D5D7089E27_.wvu.PrintArea" localSheetId="21" hidden="1">'dem41'!$A$1:$I$63</definedName>
    <definedName name="Z_239EE218_578E_4317_BEED_14D5D7089E27_.wvu.PrintArea" localSheetId="22" hidden="1">'dem43'!$A$1:$I$24</definedName>
    <definedName name="Z_239EE218_578E_4317_BEED_14D5D7089E27_.wvu.PrintArea" localSheetId="3" hidden="1">'dem5'!$A$1:$I$35</definedName>
    <definedName name="Z_239EE218_578E_4317_BEED_14D5D7089E27_.wvu.PrintArea" localSheetId="4" hidden="1">'dem7'!$A$1:$I$50</definedName>
    <definedName name="Z_239EE218_578E_4317_BEED_14D5D7089E27_.wvu.PrintTitles" localSheetId="5" hidden="1">'dem11'!$12:$14</definedName>
    <definedName name="Z_239EE218_578E_4317_BEED_14D5D7089E27_.wvu.PrintTitles" localSheetId="6" hidden="1">'dem12'!$12:$14</definedName>
    <definedName name="Z_239EE218_578E_4317_BEED_14D5D7089E27_.wvu.PrintTitles" localSheetId="7" hidden="1">'dem13'!$12:$14</definedName>
    <definedName name="Z_239EE218_578E_4317_BEED_14D5D7089E27_.wvu.PrintTitles" localSheetId="8" hidden="1">'dem14'!$12:$14</definedName>
    <definedName name="Z_239EE218_578E_4317_BEED_14D5D7089E27_.wvu.PrintTitles" localSheetId="9" hidden="1">'dem16'!$12:$14</definedName>
    <definedName name="Z_239EE218_578E_4317_BEED_14D5D7089E27_.wvu.PrintTitles" localSheetId="11" hidden="1">'dem19'!$12:$13</definedName>
    <definedName name="Z_239EE218_578E_4317_BEED_14D5D7089E27_.wvu.PrintTitles" localSheetId="12" hidden="1">'dem22'!$13:$14</definedName>
    <definedName name="Z_239EE218_578E_4317_BEED_14D5D7089E27_.wvu.PrintTitles" localSheetId="2" hidden="1">'dem3'!$12:$14</definedName>
    <definedName name="Z_239EE218_578E_4317_BEED_14D5D7089E27_.wvu.PrintTitles" localSheetId="13" hidden="1">'dem30'!$12:$14</definedName>
    <definedName name="Z_239EE218_578E_4317_BEED_14D5D7089E27_.wvu.PrintTitles" localSheetId="14" hidden="1">'dem31'!$12:$14</definedName>
    <definedName name="Z_239EE218_578E_4317_BEED_14D5D7089E27_.wvu.PrintTitles" localSheetId="15" hidden="1">'dem33'!$12:$14</definedName>
    <definedName name="Z_239EE218_578E_4317_BEED_14D5D7089E27_.wvu.PrintTitles" localSheetId="16" hidden="1">'dem34'!$12:$14</definedName>
    <definedName name="Z_239EE218_578E_4317_BEED_14D5D7089E27_.wvu.PrintTitles" localSheetId="17" hidden="1">'Dem35'!$12:$14</definedName>
    <definedName name="Z_239EE218_578E_4317_BEED_14D5D7089E27_.wvu.PrintTitles" localSheetId="18" hidden="1">'dem39'!$12:$14</definedName>
    <definedName name="Z_239EE218_578E_4317_BEED_14D5D7089E27_.wvu.PrintTitles" localSheetId="19" hidden="1">'dem40'!$12:$14</definedName>
    <definedName name="Z_239EE218_578E_4317_BEED_14D5D7089E27_.wvu.PrintTitles" localSheetId="20" hidden="1">dem40A!$12:$14</definedName>
    <definedName name="Z_239EE218_578E_4317_BEED_14D5D7089E27_.wvu.PrintTitles" localSheetId="21" hidden="1">'dem41'!$13:$14</definedName>
    <definedName name="Z_239EE218_578E_4317_BEED_14D5D7089E27_.wvu.PrintTitles" localSheetId="22" hidden="1">'dem43'!$12:$14</definedName>
    <definedName name="Z_239EE218_578E_4317_BEED_14D5D7089E27_.wvu.PrintTitles" localSheetId="3" hidden="1">'dem5'!$11:$14</definedName>
    <definedName name="Z_239EE218_578E_4317_BEED_14D5D7089E27_.wvu.PrintTitles" localSheetId="4" hidden="1">'dem7'!$12:$14</definedName>
    <definedName name="Z_302A3EA3_AE96_11D5_A646_0050BA3D7AFD_.wvu.Cols" localSheetId="5" hidden="1">'dem11'!#REF!</definedName>
    <definedName name="Z_302A3EA3_AE96_11D5_A646_0050BA3D7AFD_.wvu.Cols" localSheetId="6" hidden="1">'dem12'!#REF!</definedName>
    <definedName name="Z_302A3EA3_AE96_11D5_A646_0050BA3D7AFD_.wvu.Cols" localSheetId="7" hidden="1">'dem13'!#REF!</definedName>
    <definedName name="Z_302A3EA3_AE96_11D5_A646_0050BA3D7AFD_.wvu.Cols" localSheetId="9" hidden="1">'dem16'!#REF!</definedName>
    <definedName name="Z_302A3EA3_AE96_11D5_A646_0050BA3D7AFD_.wvu.Cols" localSheetId="11" hidden="1">'dem19'!#REF!</definedName>
    <definedName name="Z_302A3EA3_AE96_11D5_A646_0050BA3D7AFD_.wvu.Cols" localSheetId="2" hidden="1">'dem3'!#REF!</definedName>
    <definedName name="Z_302A3EA3_AE96_11D5_A646_0050BA3D7AFD_.wvu.Cols" localSheetId="13" hidden="1">'dem30'!#REF!</definedName>
    <definedName name="Z_302A3EA3_AE96_11D5_A646_0050BA3D7AFD_.wvu.Cols" localSheetId="14" hidden="1">'dem31'!#REF!</definedName>
    <definedName name="Z_302A3EA3_AE96_11D5_A646_0050BA3D7AFD_.wvu.Cols" localSheetId="15" hidden="1">'dem33'!#REF!</definedName>
    <definedName name="Z_302A3EA3_AE96_11D5_A646_0050BA3D7AFD_.wvu.Cols" localSheetId="16" hidden="1">'dem34'!#REF!</definedName>
    <definedName name="Z_302A3EA3_AE96_11D5_A646_0050BA3D7AFD_.wvu.Cols" localSheetId="17" hidden="1">'Dem35'!#REF!</definedName>
    <definedName name="Z_302A3EA3_AE96_11D5_A646_0050BA3D7AFD_.wvu.Cols" localSheetId="18" hidden="1">'dem39'!#REF!</definedName>
    <definedName name="Z_302A3EA3_AE96_11D5_A646_0050BA3D7AFD_.wvu.Cols" localSheetId="19" hidden="1">'dem40'!#REF!</definedName>
    <definedName name="Z_302A3EA3_AE96_11D5_A646_0050BA3D7AFD_.wvu.Cols" localSheetId="20" hidden="1">dem40A!#REF!</definedName>
    <definedName name="Z_302A3EA3_AE96_11D5_A646_0050BA3D7AFD_.wvu.Cols" localSheetId="21" hidden="1">'dem41'!#REF!</definedName>
    <definedName name="Z_302A3EA3_AE96_11D5_A646_0050BA3D7AFD_.wvu.Cols" localSheetId="22" hidden="1">'dem43'!#REF!</definedName>
    <definedName name="Z_302A3EA3_AE96_11D5_A646_0050BA3D7AFD_.wvu.Cols" localSheetId="4" hidden="1">'dem7'!#REF!</definedName>
    <definedName name="Z_302A3EA3_AE96_11D5_A646_0050BA3D7AFD_.wvu.FilterData" localSheetId="5" hidden="1">'dem11'!$B$1:$I$26</definedName>
    <definedName name="Z_302A3EA3_AE96_11D5_A646_0050BA3D7AFD_.wvu.FilterData" localSheetId="6" hidden="1">'dem12'!$A$2:$I$37</definedName>
    <definedName name="Z_302A3EA3_AE96_11D5_A646_0050BA3D7AFD_.wvu.FilterData" localSheetId="7" hidden="1">'dem13'!$A$1:$I$25</definedName>
    <definedName name="Z_302A3EA3_AE96_11D5_A646_0050BA3D7AFD_.wvu.FilterData" localSheetId="8" hidden="1">'dem14'!$A$1:$I$28</definedName>
    <definedName name="Z_302A3EA3_AE96_11D5_A646_0050BA3D7AFD_.wvu.FilterData" localSheetId="9" hidden="1">'dem16'!$A$1:$I$14</definedName>
    <definedName name="Z_302A3EA3_AE96_11D5_A646_0050BA3D7AFD_.wvu.FilterData" localSheetId="10" hidden="1">'dem17'!$A$1:$I$31</definedName>
    <definedName name="Z_302A3EA3_AE96_11D5_A646_0050BA3D7AFD_.wvu.FilterData" localSheetId="11" hidden="1">'dem19'!$A$1:$I$13</definedName>
    <definedName name="Z_302A3EA3_AE96_11D5_A646_0050BA3D7AFD_.wvu.FilterData" localSheetId="12" hidden="1">'dem22'!$A$1:$I$19</definedName>
    <definedName name="Z_302A3EA3_AE96_11D5_A646_0050BA3D7AFD_.wvu.FilterData" localSheetId="2" hidden="1">'dem3'!$A$1:$I$30</definedName>
    <definedName name="Z_302A3EA3_AE96_11D5_A646_0050BA3D7AFD_.wvu.FilterData" localSheetId="13" hidden="1">'dem30'!$A$1:$I$43</definedName>
    <definedName name="Z_302A3EA3_AE96_11D5_A646_0050BA3D7AFD_.wvu.FilterData" localSheetId="14" hidden="1">'dem31'!$A$1:$I$33</definedName>
    <definedName name="Z_302A3EA3_AE96_11D5_A646_0050BA3D7AFD_.wvu.FilterData" localSheetId="15" hidden="1">'dem33'!$A$1:$I$14</definedName>
    <definedName name="Z_302A3EA3_AE96_11D5_A646_0050BA3D7AFD_.wvu.FilterData" localSheetId="16" hidden="1">'dem34'!$A$1:$I$14</definedName>
    <definedName name="Z_302A3EA3_AE96_11D5_A646_0050BA3D7AFD_.wvu.FilterData" localSheetId="17" hidden="1">'Dem35'!$A$1:$I$14</definedName>
    <definedName name="Z_302A3EA3_AE96_11D5_A646_0050BA3D7AFD_.wvu.FilterData" localSheetId="18" hidden="1">'dem39'!$A$1:$I$14</definedName>
    <definedName name="Z_302A3EA3_AE96_11D5_A646_0050BA3D7AFD_.wvu.FilterData" localSheetId="19" hidden="1">'dem40'!$A$1:$M$53</definedName>
    <definedName name="Z_302A3EA3_AE96_11D5_A646_0050BA3D7AFD_.wvu.FilterData" localSheetId="20" hidden="1">dem40A!$A$1:$I$14</definedName>
    <definedName name="Z_302A3EA3_AE96_11D5_A646_0050BA3D7AFD_.wvu.FilterData" localSheetId="21" hidden="1">'dem41'!$A$1:$I$63</definedName>
    <definedName name="Z_302A3EA3_AE96_11D5_A646_0050BA3D7AFD_.wvu.FilterData" localSheetId="22" hidden="1">'dem43'!$A$1:$I$24</definedName>
    <definedName name="Z_302A3EA3_AE96_11D5_A646_0050BA3D7AFD_.wvu.FilterData" localSheetId="3" hidden="1">'dem5'!$A$1:$I$35</definedName>
    <definedName name="Z_302A3EA3_AE96_11D5_A646_0050BA3D7AFD_.wvu.FilterData" localSheetId="4" hidden="1">'dem7'!$A$1:$I$50</definedName>
    <definedName name="Z_302A3EA3_AE96_11D5_A646_0050BA3D7AFD_.wvu.PrintArea" localSheetId="5" hidden="1">'dem11'!$A$1:$I$26</definedName>
    <definedName name="Z_302A3EA3_AE96_11D5_A646_0050BA3D7AFD_.wvu.PrintArea" localSheetId="6" hidden="1">'dem12'!$A$2:$I$37</definedName>
    <definedName name="Z_302A3EA3_AE96_11D5_A646_0050BA3D7AFD_.wvu.PrintArea" localSheetId="7" hidden="1">'dem13'!$A$1:$I$25</definedName>
    <definedName name="Z_302A3EA3_AE96_11D5_A646_0050BA3D7AFD_.wvu.PrintArea" localSheetId="8" hidden="1">'dem14'!$A$1:$I$28</definedName>
    <definedName name="Z_302A3EA3_AE96_11D5_A646_0050BA3D7AFD_.wvu.PrintArea" localSheetId="9" hidden="1">'dem16'!$A$1:$I$14</definedName>
    <definedName name="Z_302A3EA3_AE96_11D5_A646_0050BA3D7AFD_.wvu.PrintArea" localSheetId="10" hidden="1">'dem17'!$A$1:$I$14</definedName>
    <definedName name="Z_302A3EA3_AE96_11D5_A646_0050BA3D7AFD_.wvu.PrintArea" localSheetId="11" hidden="1">'dem19'!$A$1:$I$13</definedName>
    <definedName name="Z_302A3EA3_AE96_11D5_A646_0050BA3D7AFD_.wvu.PrintArea" localSheetId="12" hidden="1">'dem22'!$A$1:$I$19</definedName>
    <definedName name="Z_302A3EA3_AE96_11D5_A646_0050BA3D7AFD_.wvu.PrintArea" localSheetId="2" hidden="1">'dem3'!$A$1:$I$34</definedName>
    <definedName name="Z_302A3EA3_AE96_11D5_A646_0050BA3D7AFD_.wvu.PrintArea" localSheetId="13" hidden="1">'dem30'!$A$1:$I$43</definedName>
    <definedName name="Z_302A3EA3_AE96_11D5_A646_0050BA3D7AFD_.wvu.PrintArea" localSheetId="14" hidden="1">'dem31'!$A$1:$I$33</definedName>
    <definedName name="Z_302A3EA3_AE96_11D5_A646_0050BA3D7AFD_.wvu.PrintArea" localSheetId="15" hidden="1">'dem33'!$B$1:$I$14</definedName>
    <definedName name="Z_302A3EA3_AE96_11D5_A646_0050BA3D7AFD_.wvu.PrintArea" localSheetId="16" hidden="1">'dem34'!$A$1:$I$14</definedName>
    <definedName name="Z_302A3EA3_AE96_11D5_A646_0050BA3D7AFD_.wvu.PrintArea" localSheetId="17" hidden="1">'Dem35'!$A$1:$I$14</definedName>
    <definedName name="Z_302A3EA3_AE96_11D5_A646_0050BA3D7AFD_.wvu.PrintArea" localSheetId="18" hidden="1">'dem39'!$A$1:$I$14</definedName>
    <definedName name="Z_302A3EA3_AE96_11D5_A646_0050BA3D7AFD_.wvu.PrintArea" localSheetId="19" hidden="1">'dem40'!$A$1:$M$53</definedName>
    <definedName name="Z_302A3EA3_AE96_11D5_A646_0050BA3D7AFD_.wvu.PrintArea" localSheetId="20" hidden="1">dem40A!$A$1:$I$14</definedName>
    <definedName name="Z_302A3EA3_AE96_11D5_A646_0050BA3D7AFD_.wvu.PrintArea" localSheetId="21" hidden="1">'dem41'!$A$1:$I$63</definedName>
    <definedName name="Z_302A3EA3_AE96_11D5_A646_0050BA3D7AFD_.wvu.PrintArea" localSheetId="22" hidden="1">'dem43'!$A$1:$I$24</definedName>
    <definedName name="Z_302A3EA3_AE96_11D5_A646_0050BA3D7AFD_.wvu.PrintArea" localSheetId="3" hidden="1">'dem5'!$A$1:$I$35</definedName>
    <definedName name="Z_302A3EA3_AE96_11D5_A646_0050BA3D7AFD_.wvu.PrintArea" localSheetId="4" hidden="1">'dem7'!$A$1:$I$50</definedName>
    <definedName name="Z_302A3EA3_AE96_11D5_A646_0050BA3D7AFD_.wvu.PrintTitles" localSheetId="5" hidden="1">'dem11'!$12:$14</definedName>
    <definedName name="Z_302A3EA3_AE96_11D5_A646_0050BA3D7AFD_.wvu.PrintTitles" localSheetId="6" hidden="1">'dem12'!$12:$14</definedName>
    <definedName name="Z_302A3EA3_AE96_11D5_A646_0050BA3D7AFD_.wvu.PrintTitles" localSheetId="7" hidden="1">'dem13'!$12:$14</definedName>
    <definedName name="Z_302A3EA3_AE96_11D5_A646_0050BA3D7AFD_.wvu.PrintTitles" localSheetId="8" hidden="1">'dem14'!$12:$14</definedName>
    <definedName name="Z_302A3EA3_AE96_11D5_A646_0050BA3D7AFD_.wvu.PrintTitles" localSheetId="9" hidden="1">'dem16'!$12:$14</definedName>
    <definedName name="Z_302A3EA3_AE96_11D5_A646_0050BA3D7AFD_.wvu.PrintTitles" localSheetId="11" hidden="1">'dem19'!$12:$13</definedName>
    <definedName name="Z_302A3EA3_AE96_11D5_A646_0050BA3D7AFD_.wvu.PrintTitles" localSheetId="12" hidden="1">'dem22'!$13:$14</definedName>
    <definedName name="Z_302A3EA3_AE96_11D5_A646_0050BA3D7AFD_.wvu.PrintTitles" localSheetId="2" hidden="1">'dem3'!$12:$14</definedName>
    <definedName name="Z_302A3EA3_AE96_11D5_A646_0050BA3D7AFD_.wvu.PrintTitles" localSheetId="13" hidden="1">'dem30'!$12:$14</definedName>
    <definedName name="Z_302A3EA3_AE96_11D5_A646_0050BA3D7AFD_.wvu.PrintTitles" localSheetId="14" hidden="1">'dem31'!$12:$14</definedName>
    <definedName name="Z_302A3EA3_AE96_11D5_A646_0050BA3D7AFD_.wvu.PrintTitles" localSheetId="15" hidden="1">'dem33'!$12:$14</definedName>
    <definedName name="Z_302A3EA3_AE96_11D5_A646_0050BA3D7AFD_.wvu.PrintTitles" localSheetId="16" hidden="1">'dem34'!$12:$14</definedName>
    <definedName name="Z_302A3EA3_AE96_11D5_A646_0050BA3D7AFD_.wvu.PrintTitles" localSheetId="17" hidden="1">'Dem35'!$12:$14</definedName>
    <definedName name="Z_302A3EA3_AE96_11D5_A646_0050BA3D7AFD_.wvu.PrintTitles" localSheetId="18" hidden="1">'dem39'!$12:$14</definedName>
    <definedName name="Z_302A3EA3_AE96_11D5_A646_0050BA3D7AFD_.wvu.PrintTitles" localSheetId="19" hidden="1">'dem40'!$12:$14</definedName>
    <definedName name="Z_302A3EA3_AE96_11D5_A646_0050BA3D7AFD_.wvu.PrintTitles" localSheetId="20" hidden="1">dem40A!$12:$14</definedName>
    <definedName name="Z_302A3EA3_AE96_11D5_A646_0050BA3D7AFD_.wvu.PrintTitles" localSheetId="21" hidden="1">'dem41'!$13:$14</definedName>
    <definedName name="Z_302A3EA3_AE96_11D5_A646_0050BA3D7AFD_.wvu.PrintTitles" localSheetId="22" hidden="1">'dem43'!$12:$14</definedName>
    <definedName name="Z_302A3EA3_AE96_11D5_A646_0050BA3D7AFD_.wvu.PrintTitles" localSheetId="3" hidden="1">'dem5'!$11:$14</definedName>
    <definedName name="Z_302A3EA3_AE96_11D5_A646_0050BA3D7AFD_.wvu.PrintTitles" localSheetId="4" hidden="1">'dem7'!$12:$14</definedName>
    <definedName name="Z_303217B7_C1BB_4C0E_8134_350D0424548B_.wvu.FilterData" localSheetId="1" hidden="1">Rev_Cap!$A$6:$H$27</definedName>
    <definedName name="Z_36DBA021_0ECB_11D4_8064_004005726899_.wvu.Cols" localSheetId="5" hidden="1">'dem11'!#REF!</definedName>
    <definedName name="Z_36DBA021_0ECB_11D4_8064_004005726899_.wvu.Cols" localSheetId="6" hidden="1">'dem12'!#REF!</definedName>
    <definedName name="Z_36DBA021_0ECB_11D4_8064_004005726899_.wvu.Cols" localSheetId="7" hidden="1">'dem13'!#REF!</definedName>
    <definedName name="Z_36DBA021_0ECB_11D4_8064_004005726899_.wvu.Cols" localSheetId="9" hidden="1">'dem16'!#REF!</definedName>
    <definedName name="Z_36DBA021_0ECB_11D4_8064_004005726899_.wvu.Cols" localSheetId="11" hidden="1">'dem19'!#REF!</definedName>
    <definedName name="Z_36DBA021_0ECB_11D4_8064_004005726899_.wvu.Cols" localSheetId="2" hidden="1">'dem3'!#REF!</definedName>
    <definedName name="Z_36DBA021_0ECB_11D4_8064_004005726899_.wvu.Cols" localSheetId="13" hidden="1">'dem30'!#REF!</definedName>
    <definedName name="Z_36DBA021_0ECB_11D4_8064_004005726899_.wvu.Cols" localSheetId="14" hidden="1">'dem31'!#REF!</definedName>
    <definedName name="Z_36DBA021_0ECB_11D4_8064_004005726899_.wvu.Cols" localSheetId="15" hidden="1">'dem33'!#REF!</definedName>
    <definedName name="Z_36DBA021_0ECB_11D4_8064_004005726899_.wvu.Cols" localSheetId="16" hidden="1">'dem34'!#REF!</definedName>
    <definedName name="Z_36DBA021_0ECB_11D4_8064_004005726899_.wvu.Cols" localSheetId="17" hidden="1">'Dem35'!#REF!</definedName>
    <definedName name="Z_36DBA021_0ECB_11D4_8064_004005726899_.wvu.Cols" localSheetId="18" hidden="1">'dem39'!#REF!</definedName>
    <definedName name="Z_36DBA021_0ECB_11D4_8064_004005726899_.wvu.Cols" localSheetId="19" hidden="1">'dem40'!#REF!</definedName>
    <definedName name="Z_36DBA021_0ECB_11D4_8064_004005726899_.wvu.Cols" localSheetId="20" hidden="1">dem40A!#REF!</definedName>
    <definedName name="Z_36DBA021_0ECB_11D4_8064_004005726899_.wvu.Cols" localSheetId="21" hidden="1">'dem41'!#REF!</definedName>
    <definedName name="Z_36DBA021_0ECB_11D4_8064_004005726899_.wvu.Cols" localSheetId="22" hidden="1">'dem43'!#REF!</definedName>
    <definedName name="Z_36DBA021_0ECB_11D4_8064_004005726899_.wvu.Cols" localSheetId="4" hidden="1">'dem7'!#REF!</definedName>
    <definedName name="Z_36DBA021_0ECB_11D4_8064_004005726899_.wvu.FilterData" localSheetId="5" hidden="1">'dem11'!#REF!</definedName>
    <definedName name="Z_36DBA021_0ECB_11D4_8064_004005726899_.wvu.FilterData" localSheetId="6" hidden="1">'dem12'!#REF!</definedName>
    <definedName name="Z_36DBA021_0ECB_11D4_8064_004005726899_.wvu.FilterData" localSheetId="7" hidden="1">'dem13'!#REF!</definedName>
    <definedName name="Z_36DBA021_0ECB_11D4_8064_004005726899_.wvu.FilterData" localSheetId="9" hidden="1">'dem16'!#REF!</definedName>
    <definedName name="Z_36DBA021_0ECB_11D4_8064_004005726899_.wvu.FilterData" localSheetId="11" hidden="1">'dem19'!#REF!</definedName>
    <definedName name="Z_36DBA021_0ECB_11D4_8064_004005726899_.wvu.FilterData" localSheetId="12" hidden="1">'dem22'!#REF!</definedName>
    <definedName name="Z_36DBA021_0ECB_11D4_8064_004005726899_.wvu.FilterData" localSheetId="2" hidden="1">'dem3'!#REF!</definedName>
    <definedName name="Z_36DBA021_0ECB_11D4_8064_004005726899_.wvu.FilterData" localSheetId="13" hidden="1">'dem30'!#REF!</definedName>
    <definedName name="Z_36DBA021_0ECB_11D4_8064_004005726899_.wvu.FilterData" localSheetId="14" hidden="1">'dem31'!#REF!</definedName>
    <definedName name="Z_36DBA021_0ECB_11D4_8064_004005726899_.wvu.FilterData" localSheetId="15" hidden="1">'dem33'!#REF!</definedName>
    <definedName name="Z_36DBA021_0ECB_11D4_8064_004005726899_.wvu.FilterData" localSheetId="16" hidden="1">'dem34'!#REF!</definedName>
    <definedName name="Z_36DBA021_0ECB_11D4_8064_004005726899_.wvu.FilterData" localSheetId="17" hidden="1">'Dem35'!#REF!</definedName>
    <definedName name="Z_36DBA021_0ECB_11D4_8064_004005726899_.wvu.FilterData" localSheetId="19" hidden="1">'dem40'!$C$16:$C$53</definedName>
    <definedName name="Z_36DBA021_0ECB_11D4_8064_004005726899_.wvu.FilterData" localSheetId="20" hidden="1">dem40A!#REF!</definedName>
    <definedName name="Z_36DBA021_0ECB_11D4_8064_004005726899_.wvu.FilterData" localSheetId="21" hidden="1">'dem41'!#REF!</definedName>
    <definedName name="Z_36DBA021_0ECB_11D4_8064_004005726899_.wvu.FilterData" localSheetId="22" hidden="1">'dem43'!#REF!</definedName>
    <definedName name="Z_36DBA021_0ECB_11D4_8064_004005726899_.wvu.FilterData" localSheetId="3" hidden="1">'dem5'!#REF!</definedName>
    <definedName name="Z_36DBA021_0ECB_11D4_8064_004005726899_.wvu.FilterData" localSheetId="4" hidden="1">'dem7'!#REF!</definedName>
    <definedName name="Z_36DBA021_0ECB_11D4_8064_004005726899_.wvu.PrintArea" localSheetId="5" hidden="1">'dem11'!$A$1:$I$26</definedName>
    <definedName name="Z_36DBA021_0ECB_11D4_8064_004005726899_.wvu.PrintArea" localSheetId="6" hidden="1">'dem12'!$A$2:$I$37</definedName>
    <definedName name="Z_36DBA021_0ECB_11D4_8064_004005726899_.wvu.PrintArea" localSheetId="7" hidden="1">'dem13'!$A$1:$I$25</definedName>
    <definedName name="Z_36DBA021_0ECB_11D4_8064_004005726899_.wvu.PrintArea" localSheetId="8" hidden="1">'dem14'!$A$1:$I$28</definedName>
    <definedName name="Z_36DBA021_0ECB_11D4_8064_004005726899_.wvu.PrintArea" localSheetId="9" hidden="1">'dem16'!$A$1:$I$14</definedName>
    <definedName name="Z_36DBA021_0ECB_11D4_8064_004005726899_.wvu.PrintArea" localSheetId="10" hidden="1">'dem17'!$A$1:$I$14</definedName>
    <definedName name="Z_36DBA021_0ECB_11D4_8064_004005726899_.wvu.PrintArea" localSheetId="11" hidden="1">'dem19'!$A$1:$I$13</definedName>
    <definedName name="Z_36DBA021_0ECB_11D4_8064_004005726899_.wvu.PrintArea" localSheetId="12" hidden="1">'dem22'!$A$1:$I$19</definedName>
    <definedName name="Z_36DBA021_0ECB_11D4_8064_004005726899_.wvu.PrintArea" localSheetId="2" hidden="1">'dem3'!$A$1:$I$29</definedName>
    <definedName name="Z_36DBA021_0ECB_11D4_8064_004005726899_.wvu.PrintArea" localSheetId="13" hidden="1">'dem30'!$A$1:$I$43</definedName>
    <definedName name="Z_36DBA021_0ECB_11D4_8064_004005726899_.wvu.PrintArea" localSheetId="14" hidden="1">'dem31'!$A$1:$I$33</definedName>
    <definedName name="Z_36DBA021_0ECB_11D4_8064_004005726899_.wvu.PrintArea" localSheetId="15" hidden="1">'dem33'!$A$1:$I$14</definedName>
    <definedName name="Z_36DBA021_0ECB_11D4_8064_004005726899_.wvu.PrintArea" localSheetId="16" hidden="1">'dem34'!$A$1:$I$14</definedName>
    <definedName name="Z_36DBA021_0ECB_11D4_8064_004005726899_.wvu.PrintArea" localSheetId="18" hidden="1">'dem39'!$A$1:$I$14</definedName>
    <definedName name="Z_36DBA021_0ECB_11D4_8064_004005726899_.wvu.PrintArea" localSheetId="19" hidden="1">'dem40'!$A$1:$M$53</definedName>
    <definedName name="Z_36DBA021_0ECB_11D4_8064_004005726899_.wvu.PrintArea" localSheetId="20" hidden="1">dem40A!$A$1:$I$14</definedName>
    <definedName name="Z_36DBA021_0ECB_11D4_8064_004005726899_.wvu.PrintArea" localSheetId="21" hidden="1">'dem41'!$A$2:$I$63</definedName>
    <definedName name="Z_36DBA021_0ECB_11D4_8064_004005726899_.wvu.PrintArea" localSheetId="22" hidden="1">'dem43'!$A$1:$I$14</definedName>
    <definedName name="Z_36DBA021_0ECB_11D4_8064_004005726899_.wvu.PrintArea" localSheetId="4" hidden="1">'dem7'!$A$1:$I$14</definedName>
    <definedName name="Z_36DBA021_0ECB_11D4_8064_004005726899_.wvu.PrintTitles" localSheetId="5" hidden="1">'dem11'!$12:$14</definedName>
    <definedName name="Z_36DBA021_0ECB_11D4_8064_004005726899_.wvu.PrintTitles" localSheetId="6" hidden="1">'dem12'!$12:$14</definedName>
    <definedName name="Z_36DBA021_0ECB_11D4_8064_004005726899_.wvu.PrintTitles" localSheetId="7" hidden="1">'dem13'!$12:$14</definedName>
    <definedName name="Z_36DBA021_0ECB_11D4_8064_004005726899_.wvu.PrintTitles" localSheetId="8" hidden="1">'dem14'!$12:$14</definedName>
    <definedName name="Z_36DBA021_0ECB_11D4_8064_004005726899_.wvu.PrintTitles" localSheetId="9" hidden="1">'dem16'!$12:$14</definedName>
    <definedName name="Z_36DBA021_0ECB_11D4_8064_004005726899_.wvu.PrintTitles" localSheetId="11" hidden="1">'dem19'!$12:$13</definedName>
    <definedName name="Z_36DBA021_0ECB_11D4_8064_004005726899_.wvu.PrintTitles" localSheetId="12" hidden="1">'dem22'!$13:$14</definedName>
    <definedName name="Z_36DBA021_0ECB_11D4_8064_004005726899_.wvu.PrintTitles" localSheetId="2" hidden="1">'dem3'!$12:$14</definedName>
    <definedName name="Z_36DBA021_0ECB_11D4_8064_004005726899_.wvu.PrintTitles" localSheetId="13" hidden="1">'dem30'!$12:$14</definedName>
    <definedName name="Z_36DBA021_0ECB_11D4_8064_004005726899_.wvu.PrintTitles" localSheetId="14" hidden="1">'dem31'!$12:$14</definedName>
    <definedName name="Z_36DBA021_0ECB_11D4_8064_004005726899_.wvu.PrintTitles" localSheetId="15" hidden="1">'dem33'!$12:$14</definedName>
    <definedName name="Z_36DBA021_0ECB_11D4_8064_004005726899_.wvu.PrintTitles" localSheetId="16" hidden="1">'dem34'!$12:$14</definedName>
    <definedName name="Z_36DBA021_0ECB_11D4_8064_004005726899_.wvu.PrintTitles" localSheetId="17" hidden="1">'Dem35'!$12:$14</definedName>
    <definedName name="Z_36DBA021_0ECB_11D4_8064_004005726899_.wvu.PrintTitles" localSheetId="18" hidden="1">'dem39'!$12:$14</definedName>
    <definedName name="Z_36DBA021_0ECB_11D4_8064_004005726899_.wvu.PrintTitles" localSheetId="19" hidden="1">'dem40'!$12:$14</definedName>
    <definedName name="Z_36DBA021_0ECB_11D4_8064_004005726899_.wvu.PrintTitles" localSheetId="20" hidden="1">dem40A!$12:$14</definedName>
    <definedName name="Z_36DBA021_0ECB_11D4_8064_004005726899_.wvu.PrintTitles" localSheetId="21" hidden="1">'dem41'!$13:$14</definedName>
    <definedName name="Z_36DBA021_0ECB_11D4_8064_004005726899_.wvu.PrintTitles" localSheetId="22" hidden="1">'dem43'!$12:$14</definedName>
    <definedName name="Z_36DBA021_0ECB_11D4_8064_004005726899_.wvu.PrintTitles" localSheetId="3" hidden="1">'dem5'!$11:$14</definedName>
    <definedName name="Z_36DBA021_0ECB_11D4_8064_004005726899_.wvu.PrintTitles" localSheetId="4" hidden="1">'dem7'!$12:$14</definedName>
    <definedName name="Z_44B5F5DE_C96C_4269_969A_574D4EEEEEF5_.wvu.FilterData" localSheetId="1" hidden="1">Rev_Cap!$A$6:$H$27</definedName>
    <definedName name="Z_500B8DB8_F286_4AC6_8FFB_9BFEC967AB3A_.wvu.FilterData" localSheetId="6" hidden="1">'dem12'!$A$38:$I$52</definedName>
    <definedName name="Z_500B8DB8_F286_4AC6_8FFB_9BFEC967AB3A_.wvu.PrintArea" localSheetId="6" hidden="1">'dem12'!$A$2:$I$37</definedName>
    <definedName name="Z_500B8DB8_F286_4AC6_8FFB_9BFEC967AB3A_.wvu.PrintTitles" localSheetId="6" hidden="1">'dem12'!$12:$14</definedName>
    <definedName name="Z_5BE1487B_58C1_4CCA_A8B8_E6AB94BEF19E_.wvu.FilterData" localSheetId="1" hidden="1">Rev_Cap!$A$6:$H$27</definedName>
    <definedName name="Z_93EBE921_AE91_11D5_8685_004005726899_.wvu.Cols" localSheetId="5" hidden="1">'dem11'!#REF!</definedName>
    <definedName name="Z_93EBE921_AE91_11D5_8685_004005726899_.wvu.Cols" localSheetId="6" hidden="1">'dem12'!#REF!</definedName>
    <definedName name="Z_93EBE921_AE91_11D5_8685_004005726899_.wvu.Cols" localSheetId="7" hidden="1">'dem13'!#REF!</definedName>
    <definedName name="Z_93EBE921_AE91_11D5_8685_004005726899_.wvu.Cols" localSheetId="9" hidden="1">'dem16'!#REF!</definedName>
    <definedName name="Z_93EBE921_AE91_11D5_8685_004005726899_.wvu.Cols" localSheetId="11" hidden="1">'dem19'!#REF!</definedName>
    <definedName name="Z_93EBE921_AE91_11D5_8685_004005726899_.wvu.Cols" localSheetId="2" hidden="1">'dem3'!#REF!</definedName>
    <definedName name="Z_93EBE921_AE91_11D5_8685_004005726899_.wvu.Cols" localSheetId="13" hidden="1">'dem30'!#REF!</definedName>
    <definedName name="Z_93EBE921_AE91_11D5_8685_004005726899_.wvu.Cols" localSheetId="14" hidden="1">'dem31'!#REF!</definedName>
    <definedName name="Z_93EBE921_AE91_11D5_8685_004005726899_.wvu.Cols" localSheetId="15" hidden="1">'dem33'!#REF!</definedName>
    <definedName name="Z_93EBE921_AE91_11D5_8685_004005726899_.wvu.Cols" localSheetId="16" hidden="1">'dem34'!#REF!</definedName>
    <definedName name="Z_93EBE921_AE91_11D5_8685_004005726899_.wvu.Cols" localSheetId="17" hidden="1">'Dem35'!#REF!</definedName>
    <definedName name="Z_93EBE921_AE91_11D5_8685_004005726899_.wvu.Cols" localSheetId="18" hidden="1">'dem39'!#REF!</definedName>
    <definedName name="Z_93EBE921_AE91_11D5_8685_004005726899_.wvu.Cols" localSheetId="19" hidden="1">'dem40'!#REF!</definedName>
    <definedName name="Z_93EBE921_AE91_11D5_8685_004005726899_.wvu.Cols" localSheetId="20" hidden="1">dem40A!#REF!</definedName>
    <definedName name="Z_93EBE921_AE91_11D5_8685_004005726899_.wvu.Cols" localSheetId="21" hidden="1">'dem41'!#REF!</definedName>
    <definedName name="Z_93EBE921_AE91_11D5_8685_004005726899_.wvu.Cols" localSheetId="22" hidden="1">'dem43'!#REF!</definedName>
    <definedName name="Z_93EBE921_AE91_11D5_8685_004005726899_.wvu.Cols" localSheetId="4" hidden="1">'dem7'!#REF!</definedName>
    <definedName name="Z_93EBE921_AE91_11D5_8685_004005726899_.wvu.FilterData" localSheetId="5" hidden="1">'dem11'!#REF!</definedName>
    <definedName name="Z_93EBE921_AE91_11D5_8685_004005726899_.wvu.FilterData" localSheetId="6" hidden="1">'dem12'!#REF!</definedName>
    <definedName name="Z_93EBE921_AE91_11D5_8685_004005726899_.wvu.FilterData" localSheetId="7" hidden="1">'dem13'!#REF!</definedName>
    <definedName name="Z_93EBE921_AE91_11D5_8685_004005726899_.wvu.FilterData" localSheetId="9" hidden="1">'dem16'!#REF!</definedName>
    <definedName name="Z_93EBE921_AE91_11D5_8685_004005726899_.wvu.FilterData" localSheetId="11" hidden="1">'dem19'!#REF!</definedName>
    <definedName name="Z_93EBE921_AE91_11D5_8685_004005726899_.wvu.FilterData" localSheetId="12" hidden="1">'dem22'!#REF!</definedName>
    <definedName name="Z_93EBE921_AE91_11D5_8685_004005726899_.wvu.FilterData" localSheetId="2" hidden="1">'dem3'!#REF!</definedName>
    <definedName name="Z_93EBE921_AE91_11D5_8685_004005726899_.wvu.FilterData" localSheetId="13" hidden="1">'dem30'!#REF!</definedName>
    <definedName name="Z_93EBE921_AE91_11D5_8685_004005726899_.wvu.FilterData" localSheetId="14" hidden="1">'dem31'!#REF!</definedName>
    <definedName name="Z_93EBE921_AE91_11D5_8685_004005726899_.wvu.FilterData" localSheetId="15" hidden="1">'dem33'!#REF!</definedName>
    <definedName name="Z_93EBE921_AE91_11D5_8685_004005726899_.wvu.FilterData" localSheetId="16" hidden="1">'dem34'!#REF!</definedName>
    <definedName name="Z_93EBE921_AE91_11D5_8685_004005726899_.wvu.FilterData" localSheetId="17" hidden="1">'Dem35'!#REF!</definedName>
    <definedName name="Z_93EBE921_AE91_11D5_8685_004005726899_.wvu.FilterData" localSheetId="19" hidden="1">'dem40'!$C$16:$C$53</definedName>
    <definedName name="Z_93EBE921_AE91_11D5_8685_004005726899_.wvu.FilterData" localSheetId="20" hidden="1">dem40A!#REF!</definedName>
    <definedName name="Z_93EBE921_AE91_11D5_8685_004005726899_.wvu.FilterData" localSheetId="21" hidden="1">'dem41'!#REF!</definedName>
    <definedName name="Z_93EBE921_AE91_11D5_8685_004005726899_.wvu.FilterData" localSheetId="22" hidden="1">'dem43'!#REF!</definedName>
    <definedName name="Z_93EBE921_AE91_11D5_8685_004005726899_.wvu.FilterData" localSheetId="3" hidden="1">'dem5'!#REF!</definedName>
    <definedName name="Z_93EBE921_AE91_11D5_8685_004005726899_.wvu.FilterData" localSheetId="4" hidden="1">'dem7'!#REF!</definedName>
    <definedName name="Z_93EBE921_AE91_11D5_8685_004005726899_.wvu.PrintArea" localSheetId="5" hidden="1">'dem11'!$A$1:$I$26</definedName>
    <definedName name="Z_93EBE921_AE91_11D5_8685_004005726899_.wvu.PrintArea" localSheetId="6" hidden="1">'dem12'!$A$2:$I$37</definedName>
    <definedName name="Z_93EBE921_AE91_11D5_8685_004005726899_.wvu.PrintArea" localSheetId="7" hidden="1">'dem13'!$A$1:$I$25</definedName>
    <definedName name="Z_93EBE921_AE91_11D5_8685_004005726899_.wvu.PrintArea" localSheetId="8" hidden="1">'dem14'!$A$1:$I$28</definedName>
    <definedName name="Z_93EBE921_AE91_11D5_8685_004005726899_.wvu.PrintArea" localSheetId="9" hidden="1">'dem16'!$A$1:$I$14</definedName>
    <definedName name="Z_93EBE921_AE91_11D5_8685_004005726899_.wvu.PrintArea" localSheetId="10" hidden="1">'dem17'!$A$1:$I$14</definedName>
    <definedName name="Z_93EBE921_AE91_11D5_8685_004005726899_.wvu.PrintArea" localSheetId="11" hidden="1">'dem19'!$A$1:$I$13</definedName>
    <definedName name="Z_93EBE921_AE91_11D5_8685_004005726899_.wvu.PrintArea" localSheetId="12" hidden="1">'dem22'!$A$1:$I$19</definedName>
    <definedName name="Z_93EBE921_AE91_11D5_8685_004005726899_.wvu.PrintArea" localSheetId="2" hidden="1">'dem3'!$A$1:$I$29</definedName>
    <definedName name="Z_93EBE921_AE91_11D5_8685_004005726899_.wvu.PrintArea" localSheetId="13" hidden="1">'dem30'!$A$1:$I$43</definedName>
    <definedName name="Z_93EBE921_AE91_11D5_8685_004005726899_.wvu.PrintArea" localSheetId="14" hidden="1">'dem31'!$A$1:$I$33</definedName>
    <definedName name="Z_93EBE921_AE91_11D5_8685_004005726899_.wvu.PrintArea" localSheetId="15" hidden="1">'dem33'!$A$1:$I$14</definedName>
    <definedName name="Z_93EBE921_AE91_11D5_8685_004005726899_.wvu.PrintArea" localSheetId="16" hidden="1">'dem34'!$A$1:$I$14</definedName>
    <definedName name="Z_93EBE921_AE91_11D5_8685_004005726899_.wvu.PrintArea" localSheetId="17" hidden="1">'Dem35'!$A$1:$I$14</definedName>
    <definedName name="Z_93EBE921_AE91_11D5_8685_004005726899_.wvu.PrintArea" localSheetId="18" hidden="1">'dem39'!$A$1:$I$14</definedName>
    <definedName name="Z_93EBE921_AE91_11D5_8685_004005726899_.wvu.PrintArea" localSheetId="19" hidden="1">'dem40'!$A$1:$M$53</definedName>
    <definedName name="Z_93EBE921_AE91_11D5_8685_004005726899_.wvu.PrintArea" localSheetId="20" hidden="1">dem40A!$A$1:$I$14</definedName>
    <definedName name="Z_93EBE921_AE91_11D5_8685_004005726899_.wvu.PrintArea" localSheetId="21" hidden="1">'dem41'!$A$1:$I$63</definedName>
    <definedName name="Z_93EBE921_AE91_11D5_8685_004005726899_.wvu.PrintArea" localSheetId="22" hidden="1">'dem43'!$A$1:$I$14</definedName>
    <definedName name="Z_93EBE921_AE91_11D5_8685_004005726899_.wvu.PrintArea" localSheetId="4" hidden="1">'dem7'!$A$1:$I$14</definedName>
    <definedName name="Z_93EBE921_AE91_11D5_8685_004005726899_.wvu.PrintTitles" localSheetId="5" hidden="1">'dem11'!$12:$14</definedName>
    <definedName name="Z_93EBE921_AE91_11D5_8685_004005726899_.wvu.PrintTitles" localSheetId="6" hidden="1">'dem12'!$12:$14</definedName>
    <definedName name="Z_93EBE921_AE91_11D5_8685_004005726899_.wvu.PrintTitles" localSheetId="7" hidden="1">'dem13'!$12:$14</definedName>
    <definedName name="Z_93EBE921_AE91_11D5_8685_004005726899_.wvu.PrintTitles" localSheetId="8" hidden="1">'dem14'!$12:$14</definedName>
    <definedName name="Z_93EBE921_AE91_11D5_8685_004005726899_.wvu.PrintTitles" localSheetId="9" hidden="1">'dem16'!$12:$14</definedName>
    <definedName name="Z_93EBE921_AE91_11D5_8685_004005726899_.wvu.PrintTitles" localSheetId="11" hidden="1">'dem19'!$12:$13</definedName>
    <definedName name="Z_93EBE921_AE91_11D5_8685_004005726899_.wvu.PrintTitles" localSheetId="12" hidden="1">'dem22'!$13:$14</definedName>
    <definedName name="Z_93EBE921_AE91_11D5_8685_004005726899_.wvu.PrintTitles" localSheetId="2" hidden="1">'dem3'!$12:$14</definedName>
    <definedName name="Z_93EBE921_AE91_11D5_8685_004005726899_.wvu.PrintTitles" localSheetId="13" hidden="1">'dem30'!$12:$14</definedName>
    <definedName name="Z_93EBE921_AE91_11D5_8685_004005726899_.wvu.PrintTitles" localSheetId="14" hidden="1">'dem31'!$12:$14</definedName>
    <definedName name="Z_93EBE921_AE91_11D5_8685_004005726899_.wvu.PrintTitles" localSheetId="15" hidden="1">'dem33'!$12:$14</definedName>
    <definedName name="Z_93EBE921_AE91_11D5_8685_004005726899_.wvu.PrintTitles" localSheetId="16" hidden="1">'dem34'!$12:$14</definedName>
    <definedName name="Z_93EBE921_AE91_11D5_8685_004005726899_.wvu.PrintTitles" localSheetId="17" hidden="1">'Dem35'!$12:$14</definedName>
    <definedName name="Z_93EBE921_AE91_11D5_8685_004005726899_.wvu.PrintTitles" localSheetId="18" hidden="1">'dem39'!$12:$14</definedName>
    <definedName name="Z_93EBE921_AE91_11D5_8685_004005726899_.wvu.PrintTitles" localSheetId="19" hidden="1">'dem40'!$12:$14</definedName>
    <definedName name="Z_93EBE921_AE91_11D5_8685_004005726899_.wvu.PrintTitles" localSheetId="20" hidden="1">dem40A!$12:$14</definedName>
    <definedName name="Z_93EBE921_AE91_11D5_8685_004005726899_.wvu.PrintTitles" localSheetId="21" hidden="1">'dem41'!$13:$14</definedName>
    <definedName name="Z_93EBE921_AE91_11D5_8685_004005726899_.wvu.PrintTitles" localSheetId="22" hidden="1">'dem43'!$12:$14</definedName>
    <definedName name="Z_93EBE921_AE91_11D5_8685_004005726899_.wvu.PrintTitles" localSheetId="3" hidden="1">'dem5'!$11:$14</definedName>
    <definedName name="Z_93EBE921_AE91_11D5_8685_004005726899_.wvu.PrintTitles" localSheetId="4" hidden="1">'dem7'!$12:$14</definedName>
    <definedName name="Z_94DA79C1_0FDE_11D5_9579_000021DAEEA2_.wvu.Cols" localSheetId="5" hidden="1">'dem11'!#REF!</definedName>
    <definedName name="Z_94DA79C1_0FDE_11D5_9579_000021DAEEA2_.wvu.Cols" localSheetId="6" hidden="1">'dem12'!#REF!</definedName>
    <definedName name="Z_94DA79C1_0FDE_11D5_9579_000021DAEEA2_.wvu.Cols" localSheetId="7" hidden="1">'dem13'!#REF!</definedName>
    <definedName name="Z_94DA79C1_0FDE_11D5_9579_000021DAEEA2_.wvu.Cols" localSheetId="9" hidden="1">'dem16'!#REF!</definedName>
    <definedName name="Z_94DA79C1_0FDE_11D5_9579_000021DAEEA2_.wvu.Cols" localSheetId="11" hidden="1">'dem19'!#REF!</definedName>
    <definedName name="Z_94DA79C1_0FDE_11D5_9579_000021DAEEA2_.wvu.Cols" localSheetId="2" hidden="1">'dem3'!#REF!</definedName>
    <definedName name="Z_94DA79C1_0FDE_11D5_9579_000021DAEEA2_.wvu.Cols" localSheetId="13" hidden="1">'dem30'!#REF!</definedName>
    <definedName name="Z_94DA79C1_0FDE_11D5_9579_000021DAEEA2_.wvu.Cols" localSheetId="14" hidden="1">'dem31'!#REF!</definedName>
    <definedName name="Z_94DA79C1_0FDE_11D5_9579_000021DAEEA2_.wvu.Cols" localSheetId="15" hidden="1">'dem33'!#REF!</definedName>
    <definedName name="Z_94DA79C1_0FDE_11D5_9579_000021DAEEA2_.wvu.Cols" localSheetId="16" hidden="1">'dem34'!#REF!</definedName>
    <definedName name="Z_94DA79C1_0FDE_11D5_9579_000021DAEEA2_.wvu.Cols" localSheetId="17" hidden="1">'Dem35'!#REF!</definedName>
    <definedName name="Z_94DA79C1_0FDE_11D5_9579_000021DAEEA2_.wvu.Cols" localSheetId="18" hidden="1">'dem39'!#REF!</definedName>
    <definedName name="Z_94DA79C1_0FDE_11D5_9579_000021DAEEA2_.wvu.Cols" localSheetId="19" hidden="1">'dem40'!#REF!</definedName>
    <definedName name="Z_94DA79C1_0FDE_11D5_9579_000021DAEEA2_.wvu.Cols" localSheetId="20" hidden="1">dem40A!#REF!</definedName>
    <definedName name="Z_94DA79C1_0FDE_11D5_9579_000021DAEEA2_.wvu.Cols" localSheetId="21" hidden="1">'dem41'!#REF!</definedName>
    <definedName name="Z_94DA79C1_0FDE_11D5_9579_000021DAEEA2_.wvu.Cols" localSheetId="22" hidden="1">'dem43'!#REF!</definedName>
    <definedName name="Z_94DA79C1_0FDE_11D5_9579_000021DAEEA2_.wvu.Cols" localSheetId="4" hidden="1">'dem7'!#REF!</definedName>
    <definedName name="Z_94DA79C1_0FDE_11D5_9579_000021DAEEA2_.wvu.FilterData" localSheetId="5" hidden="1">'dem11'!#REF!</definedName>
    <definedName name="Z_94DA79C1_0FDE_11D5_9579_000021DAEEA2_.wvu.FilterData" localSheetId="6" hidden="1">'dem12'!#REF!</definedName>
    <definedName name="Z_94DA79C1_0FDE_11D5_9579_000021DAEEA2_.wvu.FilterData" localSheetId="7" hidden="1">'dem13'!#REF!</definedName>
    <definedName name="Z_94DA79C1_0FDE_11D5_9579_000021DAEEA2_.wvu.FilterData" localSheetId="9" hidden="1">'dem16'!#REF!</definedName>
    <definedName name="Z_94DA79C1_0FDE_11D5_9579_000021DAEEA2_.wvu.FilterData" localSheetId="11" hidden="1">'dem19'!#REF!</definedName>
    <definedName name="Z_94DA79C1_0FDE_11D5_9579_000021DAEEA2_.wvu.FilterData" localSheetId="12" hidden="1">'dem22'!#REF!</definedName>
    <definedName name="Z_94DA79C1_0FDE_11D5_9579_000021DAEEA2_.wvu.FilterData" localSheetId="2" hidden="1">'dem3'!#REF!</definedName>
    <definedName name="Z_94DA79C1_0FDE_11D5_9579_000021DAEEA2_.wvu.FilterData" localSheetId="13" hidden="1">'dem30'!#REF!</definedName>
    <definedName name="Z_94DA79C1_0FDE_11D5_9579_000021DAEEA2_.wvu.FilterData" localSheetId="14" hidden="1">'dem31'!#REF!</definedName>
    <definedName name="Z_94DA79C1_0FDE_11D5_9579_000021DAEEA2_.wvu.FilterData" localSheetId="15" hidden="1">'dem33'!#REF!</definedName>
    <definedName name="Z_94DA79C1_0FDE_11D5_9579_000021DAEEA2_.wvu.FilterData" localSheetId="16" hidden="1">'dem34'!#REF!</definedName>
    <definedName name="Z_94DA79C1_0FDE_11D5_9579_000021DAEEA2_.wvu.FilterData" localSheetId="17" hidden="1">'Dem35'!#REF!</definedName>
    <definedName name="Z_94DA79C1_0FDE_11D5_9579_000021DAEEA2_.wvu.FilterData" localSheetId="19" hidden="1">'dem40'!$C$16:$C$53</definedName>
    <definedName name="Z_94DA79C1_0FDE_11D5_9579_000021DAEEA2_.wvu.FilterData" localSheetId="20" hidden="1">dem40A!#REF!</definedName>
    <definedName name="Z_94DA79C1_0FDE_11D5_9579_000021DAEEA2_.wvu.FilterData" localSheetId="21" hidden="1">'dem41'!#REF!</definedName>
    <definedName name="Z_94DA79C1_0FDE_11D5_9579_000021DAEEA2_.wvu.FilterData" localSheetId="22" hidden="1">'dem43'!#REF!</definedName>
    <definedName name="Z_94DA79C1_0FDE_11D5_9579_000021DAEEA2_.wvu.FilterData" localSheetId="3" hidden="1">'dem5'!#REF!</definedName>
    <definedName name="Z_94DA79C1_0FDE_11D5_9579_000021DAEEA2_.wvu.FilterData" localSheetId="4" hidden="1">'dem7'!#REF!</definedName>
    <definedName name="Z_94DA79C1_0FDE_11D5_9579_000021DAEEA2_.wvu.PrintArea" localSheetId="5" hidden="1">'dem11'!$A$1:$I$26</definedName>
    <definedName name="Z_94DA79C1_0FDE_11D5_9579_000021DAEEA2_.wvu.PrintArea" localSheetId="6" hidden="1">'dem12'!$A$2:$I$37</definedName>
    <definedName name="Z_94DA79C1_0FDE_11D5_9579_000021DAEEA2_.wvu.PrintArea" localSheetId="7" hidden="1">'dem13'!$A$1:$I$25</definedName>
    <definedName name="Z_94DA79C1_0FDE_11D5_9579_000021DAEEA2_.wvu.PrintArea" localSheetId="8" hidden="1">'dem14'!$A$1:$I$28</definedName>
    <definedName name="Z_94DA79C1_0FDE_11D5_9579_000021DAEEA2_.wvu.PrintArea" localSheetId="9" hidden="1">'dem16'!$A$1:$I$14</definedName>
    <definedName name="Z_94DA79C1_0FDE_11D5_9579_000021DAEEA2_.wvu.PrintArea" localSheetId="10" hidden="1">'dem17'!$A$1:$I$14</definedName>
    <definedName name="Z_94DA79C1_0FDE_11D5_9579_000021DAEEA2_.wvu.PrintArea" localSheetId="11" hidden="1">'dem19'!$A$1:$I$13</definedName>
    <definedName name="Z_94DA79C1_0FDE_11D5_9579_000021DAEEA2_.wvu.PrintArea" localSheetId="12" hidden="1">'dem22'!$A$1:$I$19</definedName>
    <definedName name="Z_94DA79C1_0FDE_11D5_9579_000021DAEEA2_.wvu.PrintArea" localSheetId="2" hidden="1">'dem3'!$A$1:$I$29</definedName>
    <definedName name="Z_94DA79C1_0FDE_11D5_9579_000021DAEEA2_.wvu.PrintArea" localSheetId="13" hidden="1">'dem30'!$A$1:$I$43</definedName>
    <definedName name="Z_94DA79C1_0FDE_11D5_9579_000021DAEEA2_.wvu.PrintArea" localSheetId="14" hidden="1">'dem31'!$A$1:$I$33</definedName>
    <definedName name="Z_94DA79C1_0FDE_11D5_9579_000021DAEEA2_.wvu.PrintArea" localSheetId="15" hidden="1">'dem33'!$A$1:$I$14</definedName>
    <definedName name="Z_94DA79C1_0FDE_11D5_9579_000021DAEEA2_.wvu.PrintArea" localSheetId="16" hidden="1">'dem34'!$A$1:$I$14</definedName>
    <definedName name="Z_94DA79C1_0FDE_11D5_9579_000021DAEEA2_.wvu.PrintArea" localSheetId="17" hidden="1">'Dem35'!$A$1:$I$14</definedName>
    <definedName name="Z_94DA79C1_0FDE_11D5_9579_000021DAEEA2_.wvu.PrintArea" localSheetId="18" hidden="1">'dem39'!$A$1:$I$14</definedName>
    <definedName name="Z_94DA79C1_0FDE_11D5_9579_000021DAEEA2_.wvu.PrintArea" localSheetId="19" hidden="1">'dem40'!$A$1:$M$53</definedName>
    <definedName name="Z_94DA79C1_0FDE_11D5_9579_000021DAEEA2_.wvu.PrintArea" localSheetId="20" hidden="1">dem40A!$A$1:$I$14</definedName>
    <definedName name="Z_94DA79C1_0FDE_11D5_9579_000021DAEEA2_.wvu.PrintArea" localSheetId="21" hidden="1">'dem41'!$A$2:$I$63</definedName>
    <definedName name="Z_94DA79C1_0FDE_11D5_9579_000021DAEEA2_.wvu.PrintArea" localSheetId="22" hidden="1">'dem43'!$A$1:$I$14</definedName>
    <definedName name="Z_94DA79C1_0FDE_11D5_9579_000021DAEEA2_.wvu.PrintArea" localSheetId="3" hidden="1">'dem5'!$A$1:$I$35</definedName>
    <definedName name="Z_94DA79C1_0FDE_11D5_9579_000021DAEEA2_.wvu.PrintArea" localSheetId="4" hidden="1">'dem7'!$A$1:$I$14</definedName>
    <definedName name="Z_94DA79C1_0FDE_11D5_9579_000021DAEEA2_.wvu.PrintTitles" localSheetId="5" hidden="1">'dem11'!$12:$14</definedName>
    <definedName name="Z_94DA79C1_0FDE_11D5_9579_000021DAEEA2_.wvu.PrintTitles" localSheetId="6" hidden="1">'dem12'!$12:$14</definedName>
    <definedName name="Z_94DA79C1_0FDE_11D5_9579_000021DAEEA2_.wvu.PrintTitles" localSheetId="7" hidden="1">'dem13'!$12:$14</definedName>
    <definedName name="Z_94DA79C1_0FDE_11D5_9579_000021DAEEA2_.wvu.PrintTitles" localSheetId="8" hidden="1">'dem14'!$12:$14</definedName>
    <definedName name="Z_94DA79C1_0FDE_11D5_9579_000021DAEEA2_.wvu.PrintTitles" localSheetId="9" hidden="1">'dem16'!$12:$14</definedName>
    <definedName name="Z_94DA79C1_0FDE_11D5_9579_000021DAEEA2_.wvu.PrintTitles" localSheetId="11" hidden="1">'dem19'!$12:$13</definedName>
    <definedName name="Z_94DA79C1_0FDE_11D5_9579_000021DAEEA2_.wvu.PrintTitles" localSheetId="12" hidden="1">'dem22'!$13:$14</definedName>
    <definedName name="Z_94DA79C1_0FDE_11D5_9579_000021DAEEA2_.wvu.PrintTitles" localSheetId="2" hidden="1">'dem3'!$12:$14</definedName>
    <definedName name="Z_94DA79C1_0FDE_11D5_9579_000021DAEEA2_.wvu.PrintTitles" localSheetId="13" hidden="1">'dem30'!$12:$14</definedName>
    <definedName name="Z_94DA79C1_0FDE_11D5_9579_000021DAEEA2_.wvu.PrintTitles" localSheetId="14" hidden="1">'dem31'!$12:$14</definedName>
    <definedName name="Z_94DA79C1_0FDE_11D5_9579_000021DAEEA2_.wvu.PrintTitles" localSheetId="15" hidden="1">'dem33'!$12:$14</definedName>
    <definedName name="Z_94DA79C1_0FDE_11D5_9579_000021DAEEA2_.wvu.PrintTitles" localSheetId="16" hidden="1">'dem34'!$12:$14</definedName>
    <definedName name="Z_94DA79C1_0FDE_11D5_9579_000021DAEEA2_.wvu.PrintTitles" localSheetId="17" hidden="1">'Dem35'!$12:$14</definedName>
    <definedName name="Z_94DA79C1_0FDE_11D5_9579_000021DAEEA2_.wvu.PrintTitles" localSheetId="18" hidden="1">'dem39'!$12:$14</definedName>
    <definedName name="Z_94DA79C1_0FDE_11D5_9579_000021DAEEA2_.wvu.PrintTitles" localSheetId="19" hidden="1">'dem40'!$12:$14</definedName>
    <definedName name="Z_94DA79C1_0FDE_11D5_9579_000021DAEEA2_.wvu.PrintTitles" localSheetId="20" hidden="1">dem40A!$12:$14</definedName>
    <definedName name="Z_94DA79C1_0FDE_11D5_9579_000021DAEEA2_.wvu.PrintTitles" localSheetId="21" hidden="1">'dem41'!$13:$14</definedName>
    <definedName name="Z_94DA79C1_0FDE_11D5_9579_000021DAEEA2_.wvu.PrintTitles" localSheetId="22" hidden="1">'dem43'!$12:$14</definedName>
    <definedName name="Z_94DA79C1_0FDE_11D5_9579_000021DAEEA2_.wvu.PrintTitles" localSheetId="3" hidden="1">'dem5'!$11:$14</definedName>
    <definedName name="Z_94DA79C1_0FDE_11D5_9579_000021DAEEA2_.wvu.PrintTitles" localSheetId="4" hidden="1">'dem7'!$12:$14</definedName>
    <definedName name="Z_ABD99FA4_164C_11D6_A646_0050BA3D7AFD_.wvu.FilterData" localSheetId="7" hidden="1">'dem13'!#REF!</definedName>
    <definedName name="Z_ABD99FA5_164C_11D6_A646_0050BA3D7AFD_.wvu.FilterData" localSheetId="7" hidden="1">'dem13'!#REF!</definedName>
    <definedName name="Z_B4CB096A_161F_11D5_8064_004005726899_.wvu.FilterData" localSheetId="12" hidden="1">'dem22'!#REF!</definedName>
    <definedName name="Z_B4CB0970_161F_11D5_8064_004005726899_.wvu.FilterData" localSheetId="13" hidden="1">'dem30'!#REF!</definedName>
    <definedName name="Z_B4CB0970_161F_11D5_8064_004005726899_.wvu.FilterData" localSheetId="14" hidden="1">'dem31'!#REF!</definedName>
    <definedName name="Z_B4CB0970_161F_11D5_8064_004005726899_.wvu.FilterData" localSheetId="17" hidden="1">'Dem35'!#REF!</definedName>
    <definedName name="Z_B4CB0972_161F_11D5_8064_004005726899_.wvu.FilterData" localSheetId="7" hidden="1">'dem13'!#REF!</definedName>
    <definedName name="Z_B4CB0972_161F_11D5_8064_004005726899_.wvu.FilterData" localSheetId="13" hidden="1">'dem30'!#REF!</definedName>
    <definedName name="Z_B4CB0972_161F_11D5_8064_004005726899_.wvu.FilterData" localSheetId="14" hidden="1">'dem31'!#REF!</definedName>
    <definedName name="Z_B4CB0972_161F_11D5_8064_004005726899_.wvu.FilterData" localSheetId="19" hidden="1">'dem40'!$C$16:$C$53</definedName>
    <definedName name="Z_B4CB0972_161F_11D5_8064_004005726899_.wvu.FilterData" localSheetId="20" hidden="1">dem40A!#REF!</definedName>
    <definedName name="Z_B4CB0972_161F_11D5_8064_004005726899_.wvu.FilterData" localSheetId="21" hidden="1">'dem41'!#REF!</definedName>
    <definedName name="Z_B4CB0976_161F_11D5_8064_004005726899_.wvu.FilterData" localSheetId="17" hidden="1">'Dem35'!#REF!</definedName>
    <definedName name="Z_B4CB0978_161F_11D5_8064_004005726899_.wvu.FilterData" localSheetId="17" hidden="1">'Dem35'!#REF!</definedName>
    <definedName name="Z_B4CB097C_161F_11D5_8064_004005726899_.wvu.FilterData" localSheetId="16" hidden="1">'dem34'!#REF!</definedName>
    <definedName name="Z_B4CB097C_161F_11D5_8064_004005726899_.wvu.FilterData" localSheetId="21" hidden="1">'dem41'!#REF!</definedName>
    <definedName name="Z_B4CB097F_161F_11D5_8064_004005726899_.wvu.FilterData" localSheetId="15" hidden="1">'dem33'!#REF!</definedName>
    <definedName name="Z_B4CB097F_161F_11D5_8064_004005726899_.wvu.FilterData" localSheetId="16" hidden="1">'dem34'!#REF!</definedName>
    <definedName name="Z_B4CB0981_161F_11D5_8064_004005726899_.wvu.FilterData" localSheetId="15" hidden="1">'dem33'!#REF!</definedName>
    <definedName name="Z_B4CB0985_161F_11D5_8064_004005726899_.wvu.FilterData" localSheetId="11" hidden="1">'dem19'!#REF!</definedName>
    <definedName name="Z_B4CB098C_161F_11D5_8064_004005726899_.wvu.FilterData" localSheetId="7" hidden="1">'dem13'!#REF!</definedName>
    <definedName name="Z_B4CB098C_161F_11D5_8064_004005726899_.wvu.FilterData" localSheetId="2" hidden="1">'dem3'!#REF!</definedName>
    <definedName name="Z_B4CB098C_161F_11D5_8064_004005726899_.wvu.FilterData" localSheetId="19" hidden="1">'dem40'!$C$16:$C$53</definedName>
    <definedName name="Z_B4CB098C_161F_11D5_8064_004005726899_.wvu.FilterData" localSheetId="20" hidden="1">dem40A!#REF!</definedName>
    <definedName name="Z_B4CB098E_161F_11D5_8064_004005726899_.wvu.FilterData" localSheetId="6" hidden="1">'dem12'!#REF!</definedName>
    <definedName name="Z_B4CB098E_161F_11D5_8064_004005726899_.wvu.FilterData" localSheetId="9" hidden="1">'dem16'!#REF!</definedName>
    <definedName name="Z_B4CB098E_161F_11D5_8064_004005726899_.wvu.FilterData" localSheetId="13" hidden="1">'dem30'!#REF!</definedName>
    <definedName name="Z_B4CB098E_161F_11D5_8064_004005726899_.wvu.FilterData" localSheetId="14" hidden="1">'dem31'!#REF!</definedName>
    <definedName name="Z_B4CB098E_161F_11D5_8064_004005726899_.wvu.FilterData" localSheetId="19" hidden="1">'dem40'!$C$16:$C$53</definedName>
    <definedName name="Z_B4CB098E_161F_11D5_8064_004005726899_.wvu.FilterData" localSheetId="20" hidden="1">dem40A!#REF!</definedName>
    <definedName name="Z_B4CB0997_161F_11D5_8064_004005726899_.wvu.FilterData" localSheetId="2" hidden="1">'dem3'!#REF!</definedName>
    <definedName name="Z_B4CB0997_161F_11D5_8064_004005726899_.wvu.FilterData" localSheetId="22" hidden="1">'dem43'!#REF!</definedName>
    <definedName name="Z_B4CB0997_161F_11D5_8064_004005726899_.wvu.FilterData" localSheetId="4" hidden="1">'dem7'!#REF!</definedName>
    <definedName name="Z_B4CB0999_161F_11D5_8064_004005726899_.wvu.FilterData" localSheetId="5" hidden="1">'dem11'!#REF!</definedName>
    <definedName name="Z_B4CB0999_161F_11D5_8064_004005726899_.wvu.FilterData" localSheetId="6" hidden="1">'dem12'!#REF!</definedName>
    <definedName name="Z_B4CB0999_161F_11D5_8064_004005726899_.wvu.FilterData" localSheetId="7" hidden="1">'dem13'!#REF!</definedName>
    <definedName name="Z_B4CB0999_161F_11D5_8064_004005726899_.wvu.FilterData" localSheetId="9" hidden="1">'dem16'!#REF!</definedName>
    <definedName name="Z_B4CB0999_161F_11D5_8064_004005726899_.wvu.FilterData" localSheetId="11" hidden="1">'dem19'!#REF!</definedName>
    <definedName name="Z_B4CB099B_161F_11D5_8064_004005726899_.wvu.FilterData" localSheetId="12" hidden="1">'dem22'!#REF!</definedName>
    <definedName name="Z_B4CB099B_161F_11D5_8064_004005726899_.wvu.FilterData" localSheetId="13" hidden="1">'dem30'!#REF!</definedName>
    <definedName name="Z_B4CB099B_161F_11D5_8064_004005726899_.wvu.FilterData" localSheetId="14" hidden="1">'dem31'!#REF!</definedName>
    <definedName name="Z_B4CB099B_161F_11D5_8064_004005726899_.wvu.FilterData" localSheetId="15" hidden="1">'dem33'!#REF!</definedName>
    <definedName name="Z_B4CB099B_161F_11D5_8064_004005726899_.wvu.FilterData" localSheetId="16" hidden="1">'dem34'!#REF!</definedName>
    <definedName name="Z_B4CB099E_161F_11D5_8064_004005726899_.wvu.FilterData" localSheetId="17" hidden="1">'Dem35'!#REF!</definedName>
    <definedName name="Z_B4CB099E_161F_11D5_8064_004005726899_.wvu.FilterData" localSheetId="19" hidden="1">'dem40'!$C$16:$C$53</definedName>
    <definedName name="Z_B4CB099E_161F_11D5_8064_004005726899_.wvu.FilterData" localSheetId="20" hidden="1">dem40A!#REF!</definedName>
    <definedName name="Z_B4CB099E_161F_11D5_8064_004005726899_.wvu.FilterData" localSheetId="21" hidden="1">'dem41'!#REF!</definedName>
    <definedName name="Z_BD6E05FB_E32C_11D8_B0E4_D198A259B264_.wvu.Cols" localSheetId="11" hidden="1">'dem19'!#REF!</definedName>
    <definedName name="Z_BD6E05FB_E32C_11D8_B0E4_D198A259B264_.wvu.FilterData" localSheetId="11" hidden="1">'dem19'!$A$35:$I$39</definedName>
    <definedName name="Z_BDCF7345_18B1_4C88_89F2_E67F940CDF85_.wvu.FilterData" localSheetId="1" hidden="1">Rev_Cap!$A$6:$H$27</definedName>
    <definedName name="Z_BDCF7345_18B1_4C88_89F2_E67F940CDF85_.wvu.PrintArea" localSheetId="0" hidden="1">Introduc.!$A$1:$C$24</definedName>
    <definedName name="Z_BDCF7345_18B1_4C88_89F2_E67F940CDF85_.wvu.PrintArea" localSheetId="1" hidden="1">Rev_Cap!$A$1:$H$31</definedName>
    <definedName name="Z_C868F8C3_16D7_11D5_A68D_81D6213F5331_.wvu.Cols" localSheetId="5" hidden="1">'dem11'!#REF!</definedName>
    <definedName name="Z_C868F8C3_16D7_11D5_A68D_81D6213F5331_.wvu.Cols" localSheetId="6" hidden="1">'dem12'!#REF!</definedName>
    <definedName name="Z_C868F8C3_16D7_11D5_A68D_81D6213F5331_.wvu.Cols" localSheetId="7" hidden="1">'dem13'!#REF!</definedName>
    <definedName name="Z_C868F8C3_16D7_11D5_A68D_81D6213F5331_.wvu.Cols" localSheetId="9" hidden="1">'dem16'!#REF!</definedName>
    <definedName name="Z_C868F8C3_16D7_11D5_A68D_81D6213F5331_.wvu.Cols" localSheetId="11" hidden="1">'dem19'!#REF!</definedName>
    <definedName name="Z_C868F8C3_16D7_11D5_A68D_81D6213F5331_.wvu.Cols" localSheetId="2" hidden="1">'dem3'!#REF!</definedName>
    <definedName name="Z_C868F8C3_16D7_11D5_A68D_81D6213F5331_.wvu.Cols" localSheetId="13" hidden="1">'dem30'!#REF!</definedName>
    <definedName name="Z_C868F8C3_16D7_11D5_A68D_81D6213F5331_.wvu.Cols" localSheetId="14" hidden="1">'dem31'!#REF!</definedName>
    <definedName name="Z_C868F8C3_16D7_11D5_A68D_81D6213F5331_.wvu.Cols" localSheetId="15" hidden="1">'dem33'!#REF!</definedName>
    <definedName name="Z_C868F8C3_16D7_11D5_A68D_81D6213F5331_.wvu.Cols" localSheetId="16" hidden="1">'dem34'!#REF!</definedName>
    <definedName name="Z_C868F8C3_16D7_11D5_A68D_81D6213F5331_.wvu.Cols" localSheetId="17" hidden="1">'Dem35'!#REF!</definedName>
    <definedName name="Z_C868F8C3_16D7_11D5_A68D_81D6213F5331_.wvu.Cols" localSheetId="18" hidden="1">'dem39'!#REF!</definedName>
    <definedName name="Z_C868F8C3_16D7_11D5_A68D_81D6213F5331_.wvu.Cols" localSheetId="19" hidden="1">'dem40'!#REF!</definedName>
    <definedName name="Z_C868F8C3_16D7_11D5_A68D_81D6213F5331_.wvu.Cols" localSheetId="20" hidden="1">dem40A!#REF!</definedName>
    <definedName name="Z_C868F8C3_16D7_11D5_A68D_81D6213F5331_.wvu.Cols" localSheetId="21" hidden="1">'dem41'!#REF!</definedName>
    <definedName name="Z_C868F8C3_16D7_11D5_A68D_81D6213F5331_.wvu.Cols" localSheetId="22" hidden="1">'dem43'!#REF!</definedName>
    <definedName name="Z_C868F8C3_16D7_11D5_A68D_81D6213F5331_.wvu.Cols" localSheetId="4" hidden="1">'dem7'!#REF!</definedName>
    <definedName name="Z_C868F8C3_16D7_11D5_A68D_81D6213F5331_.wvu.FilterData" localSheetId="5" hidden="1">'dem11'!#REF!</definedName>
    <definedName name="Z_C868F8C3_16D7_11D5_A68D_81D6213F5331_.wvu.FilterData" localSheetId="6" hidden="1">'dem12'!#REF!</definedName>
    <definedName name="Z_C868F8C3_16D7_11D5_A68D_81D6213F5331_.wvu.FilterData" localSheetId="7" hidden="1">'dem13'!#REF!</definedName>
    <definedName name="Z_C868F8C3_16D7_11D5_A68D_81D6213F5331_.wvu.FilterData" localSheetId="9" hidden="1">'dem16'!#REF!</definedName>
    <definedName name="Z_C868F8C3_16D7_11D5_A68D_81D6213F5331_.wvu.FilterData" localSheetId="11" hidden="1">'dem19'!#REF!</definedName>
    <definedName name="Z_C868F8C3_16D7_11D5_A68D_81D6213F5331_.wvu.FilterData" localSheetId="12" hidden="1">'dem22'!#REF!</definedName>
    <definedName name="Z_C868F8C3_16D7_11D5_A68D_81D6213F5331_.wvu.FilterData" localSheetId="2" hidden="1">'dem3'!#REF!</definedName>
    <definedName name="Z_C868F8C3_16D7_11D5_A68D_81D6213F5331_.wvu.FilterData" localSheetId="13" hidden="1">'dem30'!#REF!</definedName>
    <definedName name="Z_C868F8C3_16D7_11D5_A68D_81D6213F5331_.wvu.FilterData" localSheetId="14" hidden="1">'dem31'!#REF!</definedName>
    <definedName name="Z_C868F8C3_16D7_11D5_A68D_81D6213F5331_.wvu.FilterData" localSheetId="15" hidden="1">'dem33'!#REF!</definedName>
    <definedName name="Z_C868F8C3_16D7_11D5_A68D_81D6213F5331_.wvu.FilterData" localSheetId="16" hidden="1">'dem34'!#REF!</definedName>
    <definedName name="Z_C868F8C3_16D7_11D5_A68D_81D6213F5331_.wvu.FilterData" localSheetId="17" hidden="1">'Dem35'!#REF!</definedName>
    <definedName name="Z_C868F8C3_16D7_11D5_A68D_81D6213F5331_.wvu.FilterData" localSheetId="19" hidden="1">'dem40'!$C$16:$C$53</definedName>
    <definedName name="Z_C868F8C3_16D7_11D5_A68D_81D6213F5331_.wvu.FilterData" localSheetId="20" hidden="1">dem40A!#REF!</definedName>
    <definedName name="Z_C868F8C3_16D7_11D5_A68D_81D6213F5331_.wvu.FilterData" localSheetId="21" hidden="1">'dem41'!#REF!</definedName>
    <definedName name="Z_C868F8C3_16D7_11D5_A68D_81D6213F5331_.wvu.FilterData" localSheetId="22" hidden="1">'dem43'!#REF!</definedName>
    <definedName name="Z_C868F8C3_16D7_11D5_A68D_81D6213F5331_.wvu.FilterData" localSheetId="3" hidden="1">'dem5'!#REF!</definedName>
    <definedName name="Z_C868F8C3_16D7_11D5_A68D_81D6213F5331_.wvu.FilterData" localSheetId="4" hidden="1">'dem7'!#REF!</definedName>
    <definedName name="Z_C868F8C3_16D7_11D5_A68D_81D6213F5331_.wvu.PrintArea" localSheetId="5" hidden="1">'dem11'!$A$1:$I$26</definedName>
    <definedName name="Z_C868F8C3_16D7_11D5_A68D_81D6213F5331_.wvu.PrintArea" localSheetId="6" hidden="1">'dem12'!$A$2:$I$37</definedName>
    <definedName name="Z_C868F8C3_16D7_11D5_A68D_81D6213F5331_.wvu.PrintArea" localSheetId="7" hidden="1">'dem13'!$A$1:$I$25</definedName>
    <definedName name="Z_C868F8C3_16D7_11D5_A68D_81D6213F5331_.wvu.PrintArea" localSheetId="8" hidden="1">'dem14'!$A$1:$I$28</definedName>
    <definedName name="Z_C868F8C3_16D7_11D5_A68D_81D6213F5331_.wvu.PrintArea" localSheetId="9" hidden="1">'dem16'!$A$1:$I$14</definedName>
    <definedName name="Z_C868F8C3_16D7_11D5_A68D_81D6213F5331_.wvu.PrintArea" localSheetId="10" hidden="1">'dem17'!$A$1:$I$14</definedName>
    <definedName name="Z_C868F8C3_16D7_11D5_A68D_81D6213F5331_.wvu.PrintArea" localSheetId="11" hidden="1">'dem19'!$A$1:$I$13</definedName>
    <definedName name="Z_C868F8C3_16D7_11D5_A68D_81D6213F5331_.wvu.PrintArea" localSheetId="12" hidden="1">'dem22'!$A$1:$I$19</definedName>
    <definedName name="Z_C868F8C3_16D7_11D5_A68D_81D6213F5331_.wvu.PrintArea" localSheetId="2" hidden="1">'dem3'!$A$1:$I$29</definedName>
    <definedName name="Z_C868F8C3_16D7_11D5_A68D_81D6213F5331_.wvu.PrintArea" localSheetId="13" hidden="1">'dem30'!$A$1:$I$43</definedName>
    <definedName name="Z_C868F8C3_16D7_11D5_A68D_81D6213F5331_.wvu.PrintArea" localSheetId="14" hidden="1">'dem31'!$A$1:$I$33</definedName>
    <definedName name="Z_C868F8C3_16D7_11D5_A68D_81D6213F5331_.wvu.PrintArea" localSheetId="15" hidden="1">'dem33'!$A$1:$I$14</definedName>
    <definedName name="Z_C868F8C3_16D7_11D5_A68D_81D6213F5331_.wvu.PrintArea" localSheetId="16" hidden="1">'dem34'!$A$1:$I$14</definedName>
    <definedName name="Z_C868F8C3_16D7_11D5_A68D_81D6213F5331_.wvu.PrintArea" localSheetId="18" hidden="1">'dem39'!$A$1:$I$14</definedName>
    <definedName name="Z_C868F8C3_16D7_11D5_A68D_81D6213F5331_.wvu.PrintArea" localSheetId="19" hidden="1">'dem40'!$A$1:$M$53</definedName>
    <definedName name="Z_C868F8C3_16D7_11D5_A68D_81D6213F5331_.wvu.PrintArea" localSheetId="20" hidden="1">dem40A!$A$1:$I$14</definedName>
    <definedName name="Z_C868F8C3_16D7_11D5_A68D_81D6213F5331_.wvu.PrintArea" localSheetId="21" hidden="1">'dem41'!$A$2:$I$63</definedName>
    <definedName name="Z_C868F8C3_16D7_11D5_A68D_81D6213F5331_.wvu.PrintArea" localSheetId="22" hidden="1">'dem43'!$A$1:$I$14</definedName>
    <definedName name="Z_C868F8C3_16D7_11D5_A68D_81D6213F5331_.wvu.PrintArea" localSheetId="4" hidden="1">'dem7'!$A$1:$I$14</definedName>
    <definedName name="Z_C868F8C3_16D7_11D5_A68D_81D6213F5331_.wvu.PrintTitles" localSheetId="5" hidden="1">'dem11'!$12:$14</definedName>
    <definedName name="Z_C868F8C3_16D7_11D5_A68D_81D6213F5331_.wvu.PrintTitles" localSheetId="6" hidden="1">'dem12'!$12:$14</definedName>
    <definedName name="Z_C868F8C3_16D7_11D5_A68D_81D6213F5331_.wvu.PrintTitles" localSheetId="7" hidden="1">'dem13'!$12:$14</definedName>
    <definedName name="Z_C868F8C3_16D7_11D5_A68D_81D6213F5331_.wvu.PrintTitles" localSheetId="8" hidden="1">'dem14'!$12:$14</definedName>
    <definedName name="Z_C868F8C3_16D7_11D5_A68D_81D6213F5331_.wvu.PrintTitles" localSheetId="9" hidden="1">'dem16'!$12:$14</definedName>
    <definedName name="Z_C868F8C3_16D7_11D5_A68D_81D6213F5331_.wvu.PrintTitles" localSheetId="11" hidden="1">'dem19'!$12:$13</definedName>
    <definedName name="Z_C868F8C3_16D7_11D5_A68D_81D6213F5331_.wvu.PrintTitles" localSheetId="12" hidden="1">'dem22'!$13:$14</definedName>
    <definedName name="Z_C868F8C3_16D7_11D5_A68D_81D6213F5331_.wvu.PrintTitles" localSheetId="2" hidden="1">'dem3'!$12:$14</definedName>
    <definedName name="Z_C868F8C3_16D7_11D5_A68D_81D6213F5331_.wvu.PrintTitles" localSheetId="13" hidden="1">'dem30'!$12:$14</definedName>
    <definedName name="Z_C868F8C3_16D7_11D5_A68D_81D6213F5331_.wvu.PrintTitles" localSheetId="14" hidden="1">'dem31'!$12:$14</definedName>
    <definedName name="Z_C868F8C3_16D7_11D5_A68D_81D6213F5331_.wvu.PrintTitles" localSheetId="15" hidden="1">'dem33'!$12:$14</definedName>
    <definedName name="Z_C868F8C3_16D7_11D5_A68D_81D6213F5331_.wvu.PrintTitles" localSheetId="16" hidden="1">'dem34'!$12:$14</definedName>
    <definedName name="Z_C868F8C3_16D7_11D5_A68D_81D6213F5331_.wvu.PrintTitles" localSheetId="17" hidden="1">'Dem35'!$12:$14</definedName>
    <definedName name="Z_C868F8C3_16D7_11D5_A68D_81D6213F5331_.wvu.PrintTitles" localSheetId="18" hidden="1">'dem39'!$12:$14</definedName>
    <definedName name="Z_C868F8C3_16D7_11D5_A68D_81D6213F5331_.wvu.PrintTitles" localSheetId="19" hidden="1">'dem40'!$12:$14</definedName>
    <definedName name="Z_C868F8C3_16D7_11D5_A68D_81D6213F5331_.wvu.PrintTitles" localSheetId="20" hidden="1">dem40A!$12:$14</definedName>
    <definedName name="Z_C868F8C3_16D7_11D5_A68D_81D6213F5331_.wvu.PrintTitles" localSheetId="21" hidden="1">'dem41'!$13:$14</definedName>
    <definedName name="Z_C868F8C3_16D7_11D5_A68D_81D6213F5331_.wvu.PrintTitles" localSheetId="22" hidden="1">'dem43'!$12:$14</definedName>
    <definedName name="Z_C868F8C3_16D7_11D5_A68D_81D6213F5331_.wvu.PrintTitles" localSheetId="3" hidden="1">'dem5'!$11:$14</definedName>
    <definedName name="Z_C868F8C3_16D7_11D5_A68D_81D6213F5331_.wvu.PrintTitles" localSheetId="4" hidden="1">'dem7'!$12:$14</definedName>
    <definedName name="Z_CBFC2224_D3AC_4AA3_8CE4_B555FCF23158_.wvu.FilterData" localSheetId="1" hidden="1">Rev_Cap!$A$6:$H$27</definedName>
    <definedName name="Z_CBFC2224_D3AC_4AA3_8CE4_B555FCF23158_.wvu.PrintArea" localSheetId="0" hidden="1">Introduc.!$A$1:$C$24</definedName>
    <definedName name="Z_CBFC2224_D3AC_4AA3_8CE4_B555FCF23158_.wvu.PrintArea" localSheetId="1" hidden="1">Rev_Cap!$A$1:$H$30</definedName>
    <definedName name="Z_E4E8F753_76B4_42E1_AD26_8B3589CB8A4B_.wvu.FilterData" localSheetId="1" hidden="1">Rev_Cap!$A$6:$H$27</definedName>
    <definedName name="Z_E4E8F753_76B4_42E1_AD26_8B3589CB8A4B_.wvu.PrintArea" localSheetId="0" hidden="1">Introduc.!$A$1:$C$24</definedName>
    <definedName name="Z_E4E8F753_76B4_42E1_AD26_8B3589CB8A4B_.wvu.PrintArea" localSheetId="1" hidden="1">Rev_Cap!$A$1:$H$27</definedName>
    <definedName name="Z_E5DF37BD_125C_11D5_8DC4_D0F5D88B3549_.wvu.Cols" localSheetId="5" hidden="1">'dem11'!#REF!</definedName>
    <definedName name="Z_E5DF37BD_125C_11D5_8DC4_D0F5D88B3549_.wvu.Cols" localSheetId="6" hidden="1">'dem12'!#REF!</definedName>
    <definedName name="Z_E5DF37BD_125C_11D5_8DC4_D0F5D88B3549_.wvu.Cols" localSheetId="7" hidden="1">'dem13'!#REF!</definedName>
    <definedName name="Z_E5DF37BD_125C_11D5_8DC4_D0F5D88B3549_.wvu.Cols" localSheetId="9" hidden="1">'dem16'!#REF!</definedName>
    <definedName name="Z_E5DF37BD_125C_11D5_8DC4_D0F5D88B3549_.wvu.Cols" localSheetId="11" hidden="1">'dem19'!#REF!</definedName>
    <definedName name="Z_E5DF37BD_125C_11D5_8DC4_D0F5D88B3549_.wvu.Cols" localSheetId="2" hidden="1">'dem3'!#REF!</definedName>
    <definedName name="Z_E5DF37BD_125C_11D5_8DC4_D0F5D88B3549_.wvu.Cols" localSheetId="13" hidden="1">'dem30'!#REF!</definedName>
    <definedName name="Z_E5DF37BD_125C_11D5_8DC4_D0F5D88B3549_.wvu.Cols" localSheetId="14" hidden="1">'dem31'!#REF!</definedName>
    <definedName name="Z_E5DF37BD_125C_11D5_8DC4_D0F5D88B3549_.wvu.Cols" localSheetId="15" hidden="1">'dem33'!#REF!</definedName>
    <definedName name="Z_E5DF37BD_125C_11D5_8DC4_D0F5D88B3549_.wvu.Cols" localSheetId="16" hidden="1">'dem34'!#REF!</definedName>
    <definedName name="Z_E5DF37BD_125C_11D5_8DC4_D0F5D88B3549_.wvu.Cols" localSheetId="17" hidden="1">'Dem35'!#REF!</definedName>
    <definedName name="Z_E5DF37BD_125C_11D5_8DC4_D0F5D88B3549_.wvu.Cols" localSheetId="18" hidden="1">'dem39'!#REF!</definedName>
    <definedName name="Z_E5DF37BD_125C_11D5_8DC4_D0F5D88B3549_.wvu.Cols" localSheetId="19" hidden="1">'dem40'!#REF!</definedName>
    <definedName name="Z_E5DF37BD_125C_11D5_8DC4_D0F5D88B3549_.wvu.Cols" localSheetId="20" hidden="1">dem40A!#REF!</definedName>
    <definedName name="Z_E5DF37BD_125C_11D5_8DC4_D0F5D88B3549_.wvu.Cols" localSheetId="21" hidden="1">'dem41'!#REF!</definedName>
    <definedName name="Z_E5DF37BD_125C_11D5_8DC4_D0F5D88B3549_.wvu.Cols" localSheetId="22" hidden="1">'dem43'!#REF!</definedName>
    <definedName name="Z_E5DF37BD_125C_11D5_8DC4_D0F5D88B3549_.wvu.Cols" localSheetId="4" hidden="1">'dem7'!#REF!</definedName>
    <definedName name="Z_E5DF37BD_125C_11D5_8DC4_D0F5D88B3549_.wvu.FilterData" localSheetId="5" hidden="1">'dem11'!#REF!</definedName>
    <definedName name="Z_E5DF37BD_125C_11D5_8DC4_D0F5D88B3549_.wvu.FilterData" localSheetId="6" hidden="1">'dem12'!#REF!</definedName>
    <definedName name="Z_E5DF37BD_125C_11D5_8DC4_D0F5D88B3549_.wvu.FilterData" localSheetId="7" hidden="1">'dem13'!#REF!</definedName>
    <definedName name="Z_E5DF37BD_125C_11D5_8DC4_D0F5D88B3549_.wvu.FilterData" localSheetId="9" hidden="1">'dem16'!#REF!</definedName>
    <definedName name="Z_E5DF37BD_125C_11D5_8DC4_D0F5D88B3549_.wvu.FilterData" localSheetId="11" hidden="1">'dem19'!#REF!</definedName>
    <definedName name="Z_E5DF37BD_125C_11D5_8DC4_D0F5D88B3549_.wvu.FilterData" localSheetId="12" hidden="1">'dem22'!#REF!</definedName>
    <definedName name="Z_E5DF37BD_125C_11D5_8DC4_D0F5D88B3549_.wvu.FilterData" localSheetId="2" hidden="1">'dem3'!#REF!</definedName>
    <definedName name="Z_E5DF37BD_125C_11D5_8DC4_D0F5D88B3549_.wvu.FilterData" localSheetId="13" hidden="1">'dem30'!#REF!</definedName>
    <definedName name="Z_E5DF37BD_125C_11D5_8DC4_D0F5D88B3549_.wvu.FilterData" localSheetId="14" hidden="1">'dem31'!#REF!</definedName>
    <definedName name="Z_E5DF37BD_125C_11D5_8DC4_D0F5D88B3549_.wvu.FilterData" localSheetId="15" hidden="1">'dem33'!#REF!</definedName>
    <definedName name="Z_E5DF37BD_125C_11D5_8DC4_D0F5D88B3549_.wvu.FilterData" localSheetId="16" hidden="1">'dem34'!#REF!</definedName>
    <definedName name="Z_E5DF37BD_125C_11D5_8DC4_D0F5D88B3549_.wvu.FilterData" localSheetId="17" hidden="1">'Dem35'!#REF!</definedName>
    <definedName name="Z_E5DF37BD_125C_11D5_8DC4_D0F5D88B3549_.wvu.FilterData" localSheetId="19" hidden="1">'dem40'!$C$16:$C$53</definedName>
    <definedName name="Z_E5DF37BD_125C_11D5_8DC4_D0F5D88B3549_.wvu.FilterData" localSheetId="20" hidden="1">dem40A!#REF!</definedName>
    <definedName name="Z_E5DF37BD_125C_11D5_8DC4_D0F5D88B3549_.wvu.FilterData" localSheetId="21" hidden="1">'dem41'!#REF!</definedName>
    <definedName name="Z_E5DF37BD_125C_11D5_8DC4_D0F5D88B3549_.wvu.FilterData" localSheetId="22" hidden="1">'dem43'!#REF!</definedName>
    <definedName name="Z_E5DF37BD_125C_11D5_8DC4_D0F5D88B3549_.wvu.FilterData" localSheetId="3" hidden="1">'dem5'!#REF!</definedName>
    <definedName name="Z_E5DF37BD_125C_11D5_8DC4_D0F5D88B3549_.wvu.FilterData" localSheetId="4" hidden="1">'dem7'!#REF!</definedName>
    <definedName name="Z_E5DF37BD_125C_11D5_8DC4_D0F5D88B3549_.wvu.PrintArea" localSheetId="5" hidden="1">'dem11'!$A$1:$I$26</definedName>
    <definedName name="Z_E5DF37BD_125C_11D5_8DC4_D0F5D88B3549_.wvu.PrintArea" localSheetId="6" hidden="1">'dem12'!$A$2:$I$37</definedName>
    <definedName name="Z_E5DF37BD_125C_11D5_8DC4_D0F5D88B3549_.wvu.PrintArea" localSheetId="7" hidden="1">'dem13'!$A$1:$I$25</definedName>
    <definedName name="Z_E5DF37BD_125C_11D5_8DC4_D0F5D88B3549_.wvu.PrintArea" localSheetId="8" hidden="1">'dem14'!$A$1:$I$28</definedName>
    <definedName name="Z_E5DF37BD_125C_11D5_8DC4_D0F5D88B3549_.wvu.PrintArea" localSheetId="9" hidden="1">'dem16'!$A$1:$I$14</definedName>
    <definedName name="Z_E5DF37BD_125C_11D5_8DC4_D0F5D88B3549_.wvu.PrintArea" localSheetId="10" hidden="1">'dem17'!$A$1:$I$14</definedName>
    <definedName name="Z_E5DF37BD_125C_11D5_8DC4_D0F5D88B3549_.wvu.PrintArea" localSheetId="11" hidden="1">'dem19'!$A$1:$I$13</definedName>
    <definedName name="Z_E5DF37BD_125C_11D5_8DC4_D0F5D88B3549_.wvu.PrintArea" localSheetId="12" hidden="1">'dem22'!$A$1:$I$19</definedName>
    <definedName name="Z_E5DF37BD_125C_11D5_8DC4_D0F5D88B3549_.wvu.PrintArea" localSheetId="2" hidden="1">'dem3'!$A$1:$I$29</definedName>
    <definedName name="Z_E5DF37BD_125C_11D5_8DC4_D0F5D88B3549_.wvu.PrintArea" localSheetId="13" hidden="1">'dem30'!$A$1:$I$43</definedName>
    <definedName name="Z_E5DF37BD_125C_11D5_8DC4_D0F5D88B3549_.wvu.PrintArea" localSheetId="14" hidden="1">'dem31'!$A$1:$I$33</definedName>
    <definedName name="Z_E5DF37BD_125C_11D5_8DC4_D0F5D88B3549_.wvu.PrintArea" localSheetId="15" hidden="1">'dem33'!$A$1:$I$14</definedName>
    <definedName name="Z_E5DF37BD_125C_11D5_8DC4_D0F5D88B3549_.wvu.PrintArea" localSheetId="16" hidden="1">'dem34'!$A$1:$I$14</definedName>
    <definedName name="Z_E5DF37BD_125C_11D5_8DC4_D0F5D88B3549_.wvu.PrintArea" localSheetId="17" hidden="1">'Dem35'!$A$1:$I$14</definedName>
    <definedName name="Z_E5DF37BD_125C_11D5_8DC4_D0F5D88B3549_.wvu.PrintArea" localSheetId="18" hidden="1">'dem39'!$A$1:$I$14</definedName>
    <definedName name="Z_E5DF37BD_125C_11D5_8DC4_D0F5D88B3549_.wvu.PrintArea" localSheetId="19" hidden="1">'dem40'!$A$1:$M$53</definedName>
    <definedName name="Z_E5DF37BD_125C_11D5_8DC4_D0F5D88B3549_.wvu.PrintArea" localSheetId="20" hidden="1">dem40A!$A$1:$I$14</definedName>
    <definedName name="Z_E5DF37BD_125C_11D5_8DC4_D0F5D88B3549_.wvu.PrintArea" localSheetId="21" hidden="1">'dem41'!$A$2:$I$63</definedName>
    <definedName name="Z_E5DF37BD_125C_11D5_8DC4_D0F5D88B3549_.wvu.PrintArea" localSheetId="22" hidden="1">'dem43'!$A$1:$I$14</definedName>
    <definedName name="Z_E5DF37BD_125C_11D5_8DC4_D0F5D88B3549_.wvu.PrintArea" localSheetId="3" hidden="1">'dem5'!$A$1:$I$35</definedName>
    <definedName name="Z_E5DF37BD_125C_11D5_8DC4_D0F5D88B3549_.wvu.PrintArea" localSheetId="4" hidden="1">'dem7'!$A$1:$I$14</definedName>
    <definedName name="Z_E5DF37BD_125C_11D5_8DC4_D0F5D88B3549_.wvu.PrintTitles" localSheetId="5" hidden="1">'dem11'!$12:$14</definedName>
    <definedName name="Z_E5DF37BD_125C_11D5_8DC4_D0F5D88B3549_.wvu.PrintTitles" localSheetId="6" hidden="1">'dem12'!$12:$14</definedName>
    <definedName name="Z_E5DF37BD_125C_11D5_8DC4_D0F5D88B3549_.wvu.PrintTitles" localSheetId="7" hidden="1">'dem13'!$12:$14</definedName>
    <definedName name="Z_E5DF37BD_125C_11D5_8DC4_D0F5D88B3549_.wvu.PrintTitles" localSheetId="8" hidden="1">'dem14'!$12:$14</definedName>
    <definedName name="Z_E5DF37BD_125C_11D5_8DC4_D0F5D88B3549_.wvu.PrintTitles" localSheetId="9" hidden="1">'dem16'!$12:$14</definedName>
    <definedName name="Z_E5DF37BD_125C_11D5_8DC4_D0F5D88B3549_.wvu.PrintTitles" localSheetId="11" hidden="1">'dem19'!$12:$13</definedName>
    <definedName name="Z_E5DF37BD_125C_11D5_8DC4_D0F5D88B3549_.wvu.PrintTitles" localSheetId="12" hidden="1">'dem22'!$13:$14</definedName>
    <definedName name="Z_E5DF37BD_125C_11D5_8DC4_D0F5D88B3549_.wvu.PrintTitles" localSheetId="2" hidden="1">'dem3'!$12:$14</definedName>
    <definedName name="Z_E5DF37BD_125C_11D5_8DC4_D0F5D88B3549_.wvu.PrintTitles" localSheetId="13" hidden="1">'dem30'!$12:$14</definedName>
    <definedName name="Z_E5DF37BD_125C_11D5_8DC4_D0F5D88B3549_.wvu.PrintTitles" localSheetId="14" hidden="1">'dem31'!$12:$14</definedName>
    <definedName name="Z_E5DF37BD_125C_11D5_8DC4_D0F5D88B3549_.wvu.PrintTitles" localSheetId="15" hidden="1">'dem33'!$12:$14</definedName>
    <definedName name="Z_E5DF37BD_125C_11D5_8DC4_D0F5D88B3549_.wvu.PrintTitles" localSheetId="16" hidden="1">'dem34'!$12:$14</definedName>
    <definedName name="Z_E5DF37BD_125C_11D5_8DC4_D0F5D88B3549_.wvu.PrintTitles" localSheetId="17" hidden="1">'Dem35'!$12:$14</definedName>
    <definedName name="Z_E5DF37BD_125C_11D5_8DC4_D0F5D88B3549_.wvu.PrintTitles" localSheetId="18" hidden="1">'dem39'!$12:$14</definedName>
    <definedName name="Z_E5DF37BD_125C_11D5_8DC4_D0F5D88B3549_.wvu.PrintTitles" localSheetId="19" hidden="1">'dem40'!$12:$14</definedName>
    <definedName name="Z_E5DF37BD_125C_11D5_8DC4_D0F5D88B3549_.wvu.PrintTitles" localSheetId="20" hidden="1">dem40A!$12:$14</definedName>
    <definedName name="Z_E5DF37BD_125C_11D5_8DC4_D0F5D88B3549_.wvu.PrintTitles" localSheetId="21" hidden="1">'dem41'!$13:$14</definedName>
    <definedName name="Z_E5DF37BD_125C_11D5_8DC4_D0F5D88B3549_.wvu.PrintTitles" localSheetId="22" hidden="1">'dem43'!$12:$14</definedName>
    <definedName name="Z_E5DF37BD_125C_11D5_8DC4_D0F5D88B3549_.wvu.PrintTitles" localSheetId="3" hidden="1">'dem5'!$11:$14</definedName>
    <definedName name="Z_E5DF37BD_125C_11D5_8DC4_D0F5D88B3549_.wvu.PrintTitles" localSheetId="4" hidden="1">'dem7'!$12:$14</definedName>
    <definedName name="Z_ED6647A4_1622_11D5_96DF_000021E43CDF_.wvu.PrintArea" localSheetId="17" hidden="1">'Dem35'!$A$1:$I$14</definedName>
    <definedName name="Z_F8ADACC1_164E_11D6_B603_000021DAEEA2_.wvu.Cols" localSheetId="5" hidden="1">'dem11'!#REF!</definedName>
    <definedName name="Z_F8ADACC1_164E_11D6_B603_000021DAEEA2_.wvu.Cols" localSheetId="6" hidden="1">'dem12'!#REF!</definedName>
    <definedName name="Z_F8ADACC1_164E_11D6_B603_000021DAEEA2_.wvu.Cols" localSheetId="7" hidden="1">'dem13'!#REF!</definedName>
    <definedName name="Z_F8ADACC1_164E_11D6_B603_000021DAEEA2_.wvu.Cols" localSheetId="9" hidden="1">'dem16'!#REF!</definedName>
    <definedName name="Z_F8ADACC1_164E_11D6_B603_000021DAEEA2_.wvu.Cols" localSheetId="11" hidden="1">'dem19'!#REF!</definedName>
    <definedName name="Z_F8ADACC1_164E_11D6_B603_000021DAEEA2_.wvu.Cols" localSheetId="2" hidden="1">'dem3'!#REF!</definedName>
    <definedName name="Z_F8ADACC1_164E_11D6_B603_000021DAEEA2_.wvu.Cols" localSheetId="13" hidden="1">'dem30'!#REF!</definedName>
    <definedName name="Z_F8ADACC1_164E_11D6_B603_000021DAEEA2_.wvu.Cols" localSheetId="14" hidden="1">'dem31'!#REF!</definedName>
    <definedName name="Z_F8ADACC1_164E_11D6_B603_000021DAEEA2_.wvu.Cols" localSheetId="15" hidden="1">'dem33'!#REF!</definedName>
    <definedName name="Z_F8ADACC1_164E_11D6_B603_000021DAEEA2_.wvu.Cols" localSheetId="16" hidden="1">'dem34'!#REF!</definedName>
    <definedName name="Z_F8ADACC1_164E_11D6_B603_000021DAEEA2_.wvu.Cols" localSheetId="17" hidden="1">'Dem35'!#REF!</definedName>
    <definedName name="Z_F8ADACC1_164E_11D6_B603_000021DAEEA2_.wvu.Cols" localSheetId="18" hidden="1">'dem39'!#REF!</definedName>
    <definedName name="Z_F8ADACC1_164E_11D6_B603_000021DAEEA2_.wvu.Cols" localSheetId="19" hidden="1">'dem40'!#REF!</definedName>
    <definedName name="Z_F8ADACC1_164E_11D6_B603_000021DAEEA2_.wvu.Cols" localSheetId="20" hidden="1">dem40A!#REF!</definedName>
    <definedName name="Z_F8ADACC1_164E_11D6_B603_000021DAEEA2_.wvu.Cols" localSheetId="21" hidden="1">'dem41'!#REF!</definedName>
    <definedName name="Z_F8ADACC1_164E_11D6_B603_000021DAEEA2_.wvu.Cols" localSheetId="22" hidden="1">'dem43'!#REF!</definedName>
    <definedName name="Z_F8ADACC1_164E_11D6_B603_000021DAEEA2_.wvu.Cols" localSheetId="4" hidden="1">'dem7'!#REF!</definedName>
    <definedName name="Z_F8ADACC1_164E_11D6_B603_000021DAEEA2_.wvu.FilterData" localSheetId="5" hidden="1">'dem11'!#REF!</definedName>
    <definedName name="Z_F8ADACC1_164E_11D6_B603_000021DAEEA2_.wvu.FilterData" localSheetId="6" hidden="1">'dem12'!#REF!</definedName>
    <definedName name="Z_F8ADACC1_164E_11D6_B603_000021DAEEA2_.wvu.FilterData" localSheetId="7" hidden="1">'dem13'!#REF!</definedName>
    <definedName name="Z_F8ADACC1_164E_11D6_B603_000021DAEEA2_.wvu.FilterData" localSheetId="9" hidden="1">'dem16'!#REF!</definedName>
    <definedName name="Z_F8ADACC1_164E_11D6_B603_000021DAEEA2_.wvu.FilterData" localSheetId="11" hidden="1">'dem19'!#REF!</definedName>
    <definedName name="Z_F8ADACC1_164E_11D6_B603_000021DAEEA2_.wvu.FilterData" localSheetId="12" hidden="1">'dem22'!#REF!</definedName>
    <definedName name="Z_F8ADACC1_164E_11D6_B603_000021DAEEA2_.wvu.FilterData" localSheetId="2" hidden="1">'dem3'!#REF!</definedName>
    <definedName name="Z_F8ADACC1_164E_11D6_B603_000021DAEEA2_.wvu.FilterData" localSheetId="13" hidden="1">'dem30'!#REF!</definedName>
    <definedName name="Z_F8ADACC1_164E_11D6_B603_000021DAEEA2_.wvu.FilterData" localSheetId="14" hidden="1">'dem31'!#REF!</definedName>
    <definedName name="Z_F8ADACC1_164E_11D6_B603_000021DAEEA2_.wvu.FilterData" localSheetId="15" hidden="1">'dem33'!#REF!</definedName>
    <definedName name="Z_F8ADACC1_164E_11D6_B603_000021DAEEA2_.wvu.FilterData" localSheetId="16" hidden="1">'dem34'!#REF!</definedName>
    <definedName name="Z_F8ADACC1_164E_11D6_B603_000021DAEEA2_.wvu.FilterData" localSheetId="17" hidden="1">'Dem35'!#REF!</definedName>
    <definedName name="Z_F8ADACC1_164E_11D6_B603_000021DAEEA2_.wvu.FilterData" localSheetId="19" hidden="1">'dem40'!$C$16:$C$53</definedName>
    <definedName name="Z_F8ADACC1_164E_11D6_B603_000021DAEEA2_.wvu.FilterData" localSheetId="20" hidden="1">dem40A!#REF!</definedName>
    <definedName name="Z_F8ADACC1_164E_11D6_B603_000021DAEEA2_.wvu.FilterData" localSheetId="21" hidden="1">'dem41'!#REF!</definedName>
    <definedName name="Z_F8ADACC1_164E_11D6_B603_000021DAEEA2_.wvu.FilterData" localSheetId="22" hidden="1">'dem43'!#REF!</definedName>
    <definedName name="Z_F8ADACC1_164E_11D6_B603_000021DAEEA2_.wvu.FilterData" localSheetId="3" hidden="1">'dem5'!#REF!</definedName>
    <definedName name="Z_F8ADACC1_164E_11D6_B603_000021DAEEA2_.wvu.FilterData" localSheetId="4" hidden="1">'dem7'!#REF!</definedName>
    <definedName name="Z_F8ADACC1_164E_11D6_B603_000021DAEEA2_.wvu.PrintArea" localSheetId="5" hidden="1">'dem11'!$A$1:$I$26</definedName>
    <definedName name="Z_F8ADACC1_164E_11D6_B603_000021DAEEA2_.wvu.PrintArea" localSheetId="6" hidden="1">'dem12'!$A$2:$I$37</definedName>
    <definedName name="Z_F8ADACC1_164E_11D6_B603_000021DAEEA2_.wvu.PrintArea" localSheetId="7" hidden="1">'dem13'!$A$1:$I$25</definedName>
    <definedName name="Z_F8ADACC1_164E_11D6_B603_000021DAEEA2_.wvu.PrintArea" localSheetId="8" hidden="1">'dem14'!$A$1:$I$28</definedName>
    <definedName name="Z_F8ADACC1_164E_11D6_B603_000021DAEEA2_.wvu.PrintArea" localSheetId="9" hidden="1">'dem16'!$A$1:$I$14</definedName>
    <definedName name="Z_F8ADACC1_164E_11D6_B603_000021DAEEA2_.wvu.PrintArea" localSheetId="10" hidden="1">'dem17'!$A$1:$I$14</definedName>
    <definedName name="Z_F8ADACC1_164E_11D6_B603_000021DAEEA2_.wvu.PrintArea" localSheetId="11" hidden="1">'dem19'!$A$1:$I$13</definedName>
    <definedName name="Z_F8ADACC1_164E_11D6_B603_000021DAEEA2_.wvu.PrintArea" localSheetId="12" hidden="1">'dem22'!$A$1:$I$19</definedName>
    <definedName name="Z_F8ADACC1_164E_11D6_B603_000021DAEEA2_.wvu.PrintArea" localSheetId="2" hidden="1">'dem3'!$A$1:$I$29</definedName>
    <definedName name="Z_F8ADACC1_164E_11D6_B603_000021DAEEA2_.wvu.PrintArea" localSheetId="13" hidden="1">'dem30'!$A$1:$I$43</definedName>
    <definedName name="Z_F8ADACC1_164E_11D6_B603_000021DAEEA2_.wvu.PrintArea" localSheetId="14" hidden="1">'dem31'!$A$1:$I$33</definedName>
    <definedName name="Z_F8ADACC1_164E_11D6_B603_000021DAEEA2_.wvu.PrintArea" localSheetId="15" hidden="1">'dem33'!$A$1:$I$14</definedName>
    <definedName name="Z_F8ADACC1_164E_11D6_B603_000021DAEEA2_.wvu.PrintArea" localSheetId="16" hidden="1">'dem34'!$A$1:$I$14</definedName>
    <definedName name="Z_F8ADACC1_164E_11D6_B603_000021DAEEA2_.wvu.PrintArea" localSheetId="17" hidden="1">'Dem35'!$A$1:$I$14</definedName>
    <definedName name="Z_F8ADACC1_164E_11D6_B603_000021DAEEA2_.wvu.PrintArea" localSheetId="18" hidden="1">'dem39'!$A$1:$I$14</definedName>
    <definedName name="Z_F8ADACC1_164E_11D6_B603_000021DAEEA2_.wvu.PrintArea" localSheetId="19" hidden="1">'dem40'!$A$1:$M$53</definedName>
    <definedName name="Z_F8ADACC1_164E_11D6_B603_000021DAEEA2_.wvu.PrintArea" localSheetId="20" hidden="1">dem40A!$A$1:$I$14</definedName>
    <definedName name="Z_F8ADACC1_164E_11D6_B603_000021DAEEA2_.wvu.PrintArea" localSheetId="21" hidden="1">'dem41'!$A$1:$I$63</definedName>
    <definedName name="Z_F8ADACC1_164E_11D6_B603_000021DAEEA2_.wvu.PrintArea" localSheetId="22" hidden="1">'dem43'!$A$1:$I$24</definedName>
    <definedName name="Z_F8ADACC1_164E_11D6_B603_000021DAEEA2_.wvu.PrintArea" localSheetId="4" hidden="1">'dem7'!$A$1:$I$50</definedName>
    <definedName name="Z_F8ADACC1_164E_11D6_B603_000021DAEEA2_.wvu.PrintTitles" localSheetId="5" hidden="1">'dem11'!$12:$14</definedName>
    <definedName name="Z_F8ADACC1_164E_11D6_B603_000021DAEEA2_.wvu.PrintTitles" localSheetId="6" hidden="1">'dem12'!$12:$14</definedName>
    <definedName name="Z_F8ADACC1_164E_11D6_B603_000021DAEEA2_.wvu.PrintTitles" localSheetId="7" hidden="1">'dem13'!$12:$14</definedName>
    <definedName name="Z_F8ADACC1_164E_11D6_B603_000021DAEEA2_.wvu.PrintTitles" localSheetId="8" hidden="1">'dem14'!$12:$14</definedName>
    <definedName name="Z_F8ADACC1_164E_11D6_B603_000021DAEEA2_.wvu.PrintTitles" localSheetId="9" hidden="1">'dem16'!$12:$14</definedName>
    <definedName name="Z_F8ADACC1_164E_11D6_B603_000021DAEEA2_.wvu.PrintTitles" localSheetId="11" hidden="1">'dem19'!$12:$13</definedName>
    <definedName name="Z_F8ADACC1_164E_11D6_B603_000021DAEEA2_.wvu.PrintTitles" localSheetId="12" hidden="1">'dem22'!$13:$14</definedName>
    <definedName name="Z_F8ADACC1_164E_11D6_B603_000021DAEEA2_.wvu.PrintTitles" localSheetId="2" hidden="1">'dem3'!$12:$14</definedName>
    <definedName name="Z_F8ADACC1_164E_11D6_B603_000021DAEEA2_.wvu.PrintTitles" localSheetId="13" hidden="1">'dem30'!$12:$14</definedName>
    <definedName name="Z_F8ADACC1_164E_11D6_B603_000021DAEEA2_.wvu.PrintTitles" localSheetId="14" hidden="1">'dem31'!$12:$14</definedName>
    <definedName name="Z_F8ADACC1_164E_11D6_B603_000021DAEEA2_.wvu.PrintTitles" localSheetId="15" hidden="1">'dem33'!$12:$14</definedName>
    <definedName name="Z_F8ADACC1_164E_11D6_B603_000021DAEEA2_.wvu.PrintTitles" localSheetId="16" hidden="1">'dem34'!$12:$14</definedName>
    <definedName name="Z_F8ADACC1_164E_11D6_B603_000021DAEEA2_.wvu.PrintTitles" localSheetId="17" hidden="1">'Dem35'!$12:$14</definedName>
    <definedName name="Z_F8ADACC1_164E_11D6_B603_000021DAEEA2_.wvu.PrintTitles" localSheetId="18" hidden="1">'dem39'!$12:$14</definedName>
    <definedName name="Z_F8ADACC1_164E_11D6_B603_000021DAEEA2_.wvu.PrintTitles" localSheetId="19" hidden="1">'dem40'!$12:$14</definedName>
    <definedName name="Z_F8ADACC1_164E_11D6_B603_000021DAEEA2_.wvu.PrintTitles" localSheetId="20" hidden="1">dem40A!$12:$14</definedName>
    <definedName name="Z_F8ADACC1_164E_11D6_B603_000021DAEEA2_.wvu.PrintTitles" localSheetId="21" hidden="1">'dem41'!$13:$14</definedName>
    <definedName name="Z_F8ADACC1_164E_11D6_B603_000021DAEEA2_.wvu.PrintTitles" localSheetId="22" hidden="1">'dem43'!$12:$14</definedName>
    <definedName name="Z_F8ADACC1_164E_11D6_B603_000021DAEEA2_.wvu.PrintTitles" localSheetId="3" hidden="1">'dem5'!$11:$14</definedName>
    <definedName name="Z_F8ADACC1_164E_11D6_B603_000021DAEEA2_.wvu.PrintTitles" localSheetId="4" hidden="1">'dem7'!$12:$14</definedName>
    <definedName name="Z_F98D6EB8_76BC_4C24_A40E_45E0313E3064_.wvu.Cols" localSheetId="11" hidden="1">'dem19'!#REF!</definedName>
    <definedName name="Z_F98D6EB8_76BC_4C24_A40E_45E0313E3064_.wvu.FilterData" localSheetId="11" hidden="1">'dem19'!$A$35:$I$39</definedName>
    <definedName name="Z_FCE4BE61_F462_4DFE_9FC5_7B2946769C5B_.wvu.Cols" localSheetId="11" hidden="1">'dem19'!#REF!</definedName>
    <definedName name="Z_FCE4BE61_F462_4DFE_9FC5_7B2946769C5B_.wvu.FilterData" localSheetId="11" hidden="1">'dem19'!$A$35:$I$39</definedName>
  </definedNames>
  <calcPr calcId="124519"/>
  <customWorkbookViews>
    <customWorkbookView name="Mahendra - Personal View" guid="{CBFC2224-D3AC-4AA3-8CE4-B555FCF23158}" mergeInterval="0" personalView="1" maximized="1" xWindow="1" yWindow="1" windowWidth="1366" windowHeight="538" tabRatio="722" activeSheetId="2"/>
    <customWorkbookView name="aruni - Personal View" guid="{E4E8F753-76B4-42E1-AD26-8B3589CB8A4B}" mergeInterval="0" personalView="1" maximized="1" windowWidth="1276" windowHeight="495" tabRatio="722" activeSheetId="31"/>
    <customWorkbookView name="Manisha - Personal View" guid="{0A01029B-7B3B-461F-BED3-37847DEE34DD}" mergeInterval="0" personalView="1" maximized="1" xWindow="1" yWindow="1" windowWidth="1024" windowHeight="506" tabRatio="722" activeSheetId="24"/>
    <customWorkbookView name="karma - Personal View" guid="{7CE36697-C418-4ED3-BCF0-EA686CB40E87}" mergeInterval="0" personalView="1" maximized="1" windowWidth="1020" windowHeight="596" activeSheetId="49"/>
    <customWorkbookView name="hemlal - Personal View" guid="{63DB0950-E90F-4380-862C-985B5EB19119}" mergeInterval="0" personalView="1" maximized="1" windowWidth="1276" windowHeight="852" activeSheetId="22"/>
    <customWorkbookView name="Administrator - Personal View" guid="{F13B090A-ECDA-4418-9F13-644A873400E7}" mergeInterval="0" personalView="1" maximized="1" windowWidth="1020" windowHeight="652" activeSheetId="12"/>
    <customWorkbookView name="lenovo - Personal View" guid="{BDCF7345-18B1-4C88-89F2-E67F940CDF85}" mergeInterval="0" personalView="1" maximized="1" xWindow="1" yWindow="1" windowWidth="1280" windowHeight="528" tabRatio="722" activeSheetId="9"/>
    <customWorkbookView name="sonam - Personal View" guid="{44B5F5DE-C96C-4269-969A-574D4EEEEEF5}" mergeInterval="0" personalView="1" maximized="1" xWindow="1" yWindow="1" windowWidth="1280" windowHeight="454" activeSheetId="1"/>
  </customWorkbookViews>
</workbook>
</file>

<file path=xl/calcChain.xml><?xml version="1.0" encoding="utf-8"?>
<calcChain xmlns="http://schemas.openxmlformats.org/spreadsheetml/2006/main">
  <c r="H36" i="94"/>
  <c r="H37" s="1"/>
  <c r="H32"/>
  <c r="F37"/>
  <c r="H20" i="106"/>
  <c r="F22"/>
  <c r="C43" i="1"/>
  <c r="C42"/>
  <c r="C45"/>
  <c r="F54" i="96"/>
  <c r="F55" s="1"/>
  <c r="H53"/>
  <c r="H54" s="1"/>
  <c r="F50"/>
  <c r="H49"/>
  <c r="H50" s="1"/>
  <c r="H55" l="1"/>
  <c r="F21" i="94"/>
  <c r="F22" s="1"/>
  <c r="F23" s="1"/>
  <c r="H20"/>
  <c r="H21" s="1"/>
  <c r="H22" s="1"/>
  <c r="H23" s="1"/>
  <c r="H24" s="1"/>
  <c r="F24" i="90" l="1"/>
  <c r="F41" i="113"/>
  <c r="F31"/>
  <c r="E17" i="2"/>
  <c r="D17"/>
  <c r="F24" i="77"/>
  <c r="F23"/>
  <c r="F22"/>
  <c r="F21" i="67" l="1"/>
  <c r="H20"/>
  <c r="H21" s="1"/>
  <c r="F19" i="69" l="1"/>
  <c r="F20" s="1"/>
  <c r="H18"/>
  <c r="H19" s="1"/>
  <c r="H20" s="1"/>
  <c r="F27" i="67"/>
  <c r="F28" s="1"/>
  <c r="F29" s="1"/>
  <c r="H26"/>
  <c r="H25"/>
  <c r="F22" i="66"/>
  <c r="H21"/>
  <c r="F22" i="89"/>
  <c r="H21"/>
  <c r="H27" i="67" l="1"/>
  <c r="H28" s="1"/>
  <c r="H29" s="1"/>
  <c r="F21" i="102"/>
  <c r="F22" s="1"/>
  <c r="H20"/>
  <c r="H21" s="1"/>
  <c r="H22" s="1"/>
  <c r="H27"/>
  <c r="H28" s="1"/>
  <c r="F27"/>
  <c r="F28" s="1"/>
  <c r="F25" i="90"/>
  <c r="H23"/>
  <c r="F30"/>
  <c r="F31" s="1"/>
  <c r="H29"/>
  <c r="F32" l="1"/>
  <c r="F33" s="1"/>
  <c r="F66" i="96"/>
  <c r="H21"/>
  <c r="F21" i="62"/>
  <c r="F22" s="1"/>
  <c r="F23" s="1"/>
  <c r="F36"/>
  <c r="H20" i="66" l="1"/>
  <c r="H29" i="86"/>
  <c r="H30" s="1"/>
  <c r="F30"/>
  <c r="F22"/>
  <c r="F44" i="96"/>
  <c r="F45" s="1"/>
  <c r="H43"/>
  <c r="H44" s="1"/>
  <c r="H45" s="1"/>
  <c r="F33" i="94" l="1"/>
  <c r="F38" s="1"/>
  <c r="F30" i="89"/>
  <c r="H29"/>
  <c r="F34" i="68"/>
  <c r="F35" s="1"/>
  <c r="H33"/>
  <c r="H34" s="1"/>
  <c r="H35" s="1"/>
  <c r="F58" i="62"/>
  <c r="H57"/>
  <c r="H58" s="1"/>
  <c r="F26" i="2" l="1"/>
  <c r="F15" l="1"/>
  <c r="D13"/>
  <c r="F13"/>
  <c r="F11"/>
  <c r="F20" i="118" l="1"/>
  <c r="F21" s="1"/>
  <c r="F22" s="1"/>
  <c r="F23" s="1"/>
  <c r="H19"/>
  <c r="H20" l="1"/>
  <c r="H21" s="1"/>
  <c r="H22" s="1"/>
  <c r="H23" s="1"/>
  <c r="H24" s="1"/>
  <c r="F24" l="1"/>
  <c r="E8" l="1"/>
  <c r="E26" i="2" l="1"/>
  <c r="H65" i="96" l="1"/>
  <c r="H66" s="1"/>
  <c r="F60"/>
  <c r="H59"/>
  <c r="F32"/>
  <c r="F33" s="1"/>
  <c r="F34" s="1"/>
  <c r="H31"/>
  <c r="F61" l="1"/>
  <c r="H60"/>
  <c r="H32"/>
  <c r="H33" s="1"/>
  <c r="H34" s="1"/>
  <c r="H22"/>
  <c r="H23" s="1"/>
  <c r="H24" s="1"/>
  <c r="H25" s="1"/>
  <c r="F22"/>
  <c r="F23" s="1"/>
  <c r="F24" s="1"/>
  <c r="F25" s="1"/>
  <c r="F35" s="1"/>
  <c r="H61" l="1"/>
  <c r="F67"/>
  <c r="F68" s="1"/>
  <c r="F69" s="1"/>
  <c r="F70" s="1"/>
  <c r="H35"/>
  <c r="H67" l="1"/>
  <c r="H68" s="1"/>
  <c r="H69" s="1"/>
  <c r="H70" s="1"/>
  <c r="F71"/>
  <c r="G8" l="1"/>
  <c r="H71"/>
  <c r="E8"/>
  <c r="F25" i="2" l="1"/>
  <c r="E25"/>
  <c r="F42" i="102"/>
  <c r="F43" s="1"/>
  <c r="F44" s="1"/>
  <c r="H41"/>
  <c r="H40"/>
  <c r="F29"/>
  <c r="F30" s="1"/>
  <c r="F31" s="1"/>
  <c r="F32" s="1"/>
  <c r="H29"/>
  <c r="H30" s="1"/>
  <c r="H31" s="1"/>
  <c r="H32" s="1"/>
  <c r="H33" s="1"/>
  <c r="H42" l="1"/>
  <c r="H43" s="1"/>
  <c r="H44" s="1"/>
  <c r="H45" s="1"/>
  <c r="H46" s="1"/>
  <c r="H47" s="1"/>
  <c r="F45"/>
  <c r="F46" s="1"/>
  <c r="G8" l="1"/>
  <c r="F33"/>
  <c r="F24" i="2" l="1"/>
  <c r="E8" i="102"/>
  <c r="F47"/>
  <c r="E24" i="2" l="1"/>
  <c r="H39" i="94" l="1"/>
  <c r="H40" s="1"/>
  <c r="H41" s="1"/>
  <c r="H42" s="1"/>
  <c r="H43" s="1"/>
  <c r="H33"/>
  <c r="H38" s="1"/>
  <c r="F39"/>
  <c r="F40" s="1"/>
  <c r="F41" s="1"/>
  <c r="F42" s="1"/>
  <c r="G8" l="1"/>
  <c r="F24"/>
  <c r="F43" s="1"/>
  <c r="F23" i="2" l="1"/>
  <c r="E8" i="94" l="1"/>
  <c r="E23" i="2" l="1"/>
  <c r="F49" i="90" l="1"/>
  <c r="H48"/>
  <c r="F44"/>
  <c r="F45" s="1"/>
  <c r="H43"/>
  <c r="H22"/>
  <c r="H21"/>
  <c r="H30" l="1"/>
  <c r="H31" s="1"/>
  <c r="H24"/>
  <c r="H25" s="1"/>
  <c r="F50"/>
  <c r="F51" s="1"/>
  <c r="F52" s="1"/>
  <c r="F53" s="1"/>
  <c r="H49"/>
  <c r="H44"/>
  <c r="H45" s="1"/>
  <c r="H32" l="1"/>
  <c r="H33" s="1"/>
  <c r="H34" s="1"/>
  <c r="H35" s="1"/>
  <c r="F34"/>
  <c r="F35" s="1"/>
  <c r="H50"/>
  <c r="H51" s="1"/>
  <c r="H52" s="1"/>
  <c r="H53" s="1"/>
  <c r="H54" l="1"/>
  <c r="F54"/>
  <c r="G8"/>
  <c r="F22" i="2" l="1"/>
  <c r="E8" i="90"/>
  <c r="E22" i="2" l="1"/>
  <c r="H25" i="89"/>
  <c r="F26"/>
  <c r="F31" s="1"/>
  <c r="F32" s="1"/>
  <c r="F33" s="1"/>
  <c r="F34" s="1"/>
  <c r="H30" l="1"/>
  <c r="H31" s="1"/>
  <c r="H32" s="1"/>
  <c r="H33" s="1"/>
  <c r="H34" s="1"/>
  <c r="H35" s="1"/>
  <c r="H36" s="1"/>
  <c r="H22"/>
  <c r="H26"/>
  <c r="F35" l="1"/>
  <c r="F36" s="1"/>
  <c r="G8" l="1"/>
  <c r="F21" i="2" l="1"/>
  <c r="E21" l="1"/>
  <c r="F44" i="88" l="1"/>
  <c r="F45" s="1"/>
  <c r="F46" s="1"/>
  <c r="F47" s="1"/>
  <c r="H43"/>
  <c r="H44" s="1"/>
  <c r="H45" s="1"/>
  <c r="H46" s="1"/>
  <c r="H47" s="1"/>
  <c r="H48" s="1"/>
  <c r="F32"/>
  <c r="F33" s="1"/>
  <c r="F34" s="1"/>
  <c r="H31"/>
  <c r="H32" s="1"/>
  <c r="H33" s="1"/>
  <c r="H34" s="1"/>
  <c r="F22"/>
  <c r="F23" s="1"/>
  <c r="H21"/>
  <c r="H22" s="1"/>
  <c r="H23" s="1"/>
  <c r="H24" s="1"/>
  <c r="H25" s="1"/>
  <c r="H49" l="1"/>
  <c r="H35"/>
  <c r="H36" s="1"/>
  <c r="F24"/>
  <c r="F25" s="1"/>
  <c r="F48" l="1"/>
  <c r="G8" l="1"/>
  <c r="F35"/>
  <c r="E8" l="1"/>
  <c r="E20" i="2" s="1"/>
  <c r="F36" i="88"/>
  <c r="F49" s="1"/>
  <c r="F20" i="2"/>
  <c r="H22" i="86" l="1"/>
  <c r="H31" s="1"/>
  <c r="H32" s="1"/>
  <c r="H33" s="1"/>
  <c r="H34" s="1"/>
  <c r="H35" s="1"/>
  <c r="H36" s="1"/>
  <c r="H21"/>
  <c r="F26"/>
  <c r="F31" s="1"/>
  <c r="F32" s="1"/>
  <c r="F33" s="1"/>
  <c r="H25"/>
  <c r="H26" s="1"/>
  <c r="F34" l="1"/>
  <c r="F35" l="1"/>
  <c r="F36" s="1"/>
  <c r="G8"/>
  <c r="E19" i="2" l="1"/>
  <c r="F19"/>
  <c r="H40" i="113"/>
  <c r="H39"/>
  <c r="H38"/>
  <c r="H34"/>
  <c r="H30"/>
  <c r="H29"/>
  <c r="H28"/>
  <c r="H27"/>
  <c r="F22"/>
  <c r="F23" s="1"/>
  <c r="H21"/>
  <c r="H20"/>
  <c r="H31" l="1"/>
  <c r="H35"/>
  <c r="H41"/>
  <c r="H22"/>
  <c r="H23" s="1"/>
  <c r="F35"/>
  <c r="F42" s="1"/>
  <c r="F43" s="1"/>
  <c r="F44" s="1"/>
  <c r="F45" s="1"/>
  <c r="H42" l="1"/>
  <c r="H43" s="1"/>
  <c r="H44" s="1"/>
  <c r="H45" s="1"/>
  <c r="F18" i="2"/>
  <c r="E8" i="113" l="1"/>
  <c r="E18" i="2" l="1"/>
  <c r="F25" i="77" l="1"/>
  <c r="F26" s="1"/>
  <c r="F27" s="1"/>
  <c r="F28" s="1"/>
  <c r="H21"/>
  <c r="H23" s="1"/>
  <c r="H24" s="1"/>
  <c r="H25" s="1"/>
  <c r="H26" s="1"/>
  <c r="H27" s="1"/>
  <c r="H28" s="1"/>
  <c r="G8" l="1"/>
  <c r="H22"/>
  <c r="F17" i="2" l="1"/>
  <c r="F29" i="74" l="1"/>
  <c r="F30" s="1"/>
  <c r="F31" s="1"/>
  <c r="H28"/>
  <c r="F21"/>
  <c r="F22" s="1"/>
  <c r="F23" s="1"/>
  <c r="H20"/>
  <c r="H21" l="1"/>
  <c r="H22" s="1"/>
  <c r="H23" s="1"/>
  <c r="H29"/>
  <c r="H30" s="1"/>
  <c r="H31" s="1"/>
  <c r="F16" i="2" l="1"/>
  <c r="F24" i="74" l="1"/>
  <c r="F32" s="1"/>
  <c r="F33" s="1"/>
  <c r="F34" s="1"/>
  <c r="H24" l="1"/>
  <c r="H33" l="1"/>
  <c r="H34" s="1"/>
  <c r="H32"/>
  <c r="E8" l="1"/>
  <c r="H8" l="1"/>
  <c r="E16" i="2"/>
  <c r="F30" i="106"/>
  <c r="F31" s="1"/>
  <c r="F32" s="1"/>
  <c r="H29"/>
  <c r="F23"/>
  <c r="F24" s="1"/>
  <c r="H21"/>
  <c r="H22" s="1"/>
  <c r="H23" l="1"/>
  <c r="H24" s="1"/>
  <c r="H33" s="1"/>
  <c r="H34" s="1"/>
  <c r="H35" s="1"/>
  <c r="H30"/>
  <c r="H31" s="1"/>
  <c r="H32" s="1"/>
  <c r="F33" l="1"/>
  <c r="F35" l="1"/>
  <c r="F34"/>
  <c r="E8"/>
  <c r="E15" i="2" s="1"/>
  <c r="F20" i="71" l="1"/>
  <c r="F21" s="1"/>
  <c r="F22" s="1"/>
  <c r="F23" s="1"/>
  <c r="F24" s="1"/>
  <c r="H19"/>
  <c r="F14" i="2" l="1"/>
  <c r="H20" i="71"/>
  <c r="H21" s="1"/>
  <c r="H22" s="1"/>
  <c r="H23" s="1"/>
  <c r="H24" s="1"/>
  <c r="E8" l="1"/>
  <c r="E14" i="2" s="1"/>
  <c r="F35" i="69" l="1"/>
  <c r="F36" s="1"/>
  <c r="F37" s="1"/>
  <c r="F38" s="1"/>
  <c r="F39" s="1"/>
  <c r="H34"/>
  <c r="F26"/>
  <c r="F27" s="1"/>
  <c r="F28" s="1"/>
  <c r="H25"/>
  <c r="H35" l="1"/>
  <c r="H36" s="1"/>
  <c r="H37" s="1"/>
  <c r="H38" s="1"/>
  <c r="H39" s="1"/>
  <c r="H26"/>
  <c r="H27" s="1"/>
  <c r="H28" s="1"/>
  <c r="E8" l="1"/>
  <c r="E13" i="2" s="1"/>
  <c r="H40" i="69"/>
  <c r="F40"/>
  <c r="F42" i="68" l="1"/>
  <c r="F43" s="1"/>
  <c r="F44" s="1"/>
  <c r="H41"/>
  <c r="H21"/>
  <c r="H20"/>
  <c r="F22"/>
  <c r="F23" s="1"/>
  <c r="F24" s="1"/>
  <c r="F25" s="1"/>
  <c r="F26" s="1"/>
  <c r="F45" l="1"/>
  <c r="F36"/>
  <c r="H36"/>
  <c r="H42"/>
  <c r="H43" s="1"/>
  <c r="H44" s="1"/>
  <c r="H22"/>
  <c r="H23" s="1"/>
  <c r="H24" s="1"/>
  <c r="H25" s="1"/>
  <c r="H26" s="1"/>
  <c r="H45" l="1"/>
  <c r="H46" s="1"/>
  <c r="G8" s="1"/>
  <c r="F12" i="2" s="1"/>
  <c r="F46" i="68"/>
  <c r="F47" l="1"/>
  <c r="E8" l="1"/>
  <c r="E12" i="2" s="1"/>
  <c r="H47" i="68" l="1"/>
  <c r="F34" i="67" l="1"/>
  <c r="F35" s="1"/>
  <c r="F36" s="1"/>
  <c r="F37" s="1"/>
  <c r="F38" s="1"/>
  <c r="F39" s="1"/>
  <c r="H33"/>
  <c r="H34" l="1"/>
  <c r="H35" s="1"/>
  <c r="H37" l="1"/>
  <c r="H38" s="1"/>
  <c r="H36"/>
  <c r="H39" l="1"/>
  <c r="E8"/>
  <c r="E11" i="2" s="1"/>
  <c r="F23" i="66"/>
  <c r="F24" s="1"/>
  <c r="H22" l="1"/>
  <c r="H23" s="1"/>
  <c r="H24" s="1"/>
  <c r="H25" s="1"/>
  <c r="H26" s="1"/>
  <c r="H27" s="1"/>
  <c r="F25"/>
  <c r="F10" i="2" l="1"/>
  <c r="F26" i="66"/>
  <c r="F27" s="1"/>
  <c r="E8" l="1"/>
  <c r="E9" s="1"/>
  <c r="E10" i="2" l="1"/>
  <c r="F54" i="62" l="1"/>
  <c r="H53"/>
  <c r="H54" s="1"/>
  <c r="F50"/>
  <c r="H49"/>
  <c r="F37"/>
  <c r="F38" s="1"/>
  <c r="F39" s="1"/>
  <c r="H36"/>
  <c r="F29"/>
  <c r="F30" s="1"/>
  <c r="F31" s="1"/>
  <c r="H28"/>
  <c r="H20"/>
  <c r="H21" s="1"/>
  <c r="H22" s="1"/>
  <c r="H23" s="1"/>
  <c r="F59" l="1"/>
  <c r="F60" s="1"/>
  <c r="F61" s="1"/>
  <c r="F62" s="1"/>
  <c r="F40"/>
  <c r="F41" s="1"/>
  <c r="H50"/>
  <c r="H59" s="1"/>
  <c r="H60" s="1"/>
  <c r="H61" s="1"/>
  <c r="H62" s="1"/>
  <c r="H63" s="1"/>
  <c r="H29"/>
  <c r="H30" s="1"/>
  <c r="H31" s="1"/>
  <c r="H37"/>
  <c r="H38" s="1"/>
  <c r="H39" s="1"/>
  <c r="H40" l="1"/>
  <c r="H41" s="1"/>
  <c r="H64" s="1"/>
  <c r="F63"/>
  <c r="G8" l="1"/>
  <c r="F9" i="2" s="1"/>
  <c r="F64" i="62"/>
  <c r="E8" l="1"/>
  <c r="E9" i="2" s="1"/>
  <c r="F36" i="59" l="1"/>
  <c r="F37" s="1"/>
  <c r="H35"/>
  <c r="F24"/>
  <c r="H23"/>
  <c r="H24" s="1"/>
  <c r="H19"/>
  <c r="H36" l="1"/>
  <c r="H37" s="1"/>
  <c r="H38" s="1"/>
  <c r="F38"/>
  <c r="F39" s="1"/>
  <c r="F40" s="1"/>
  <c r="F41" s="1"/>
  <c r="H20"/>
  <c r="H25" s="1"/>
  <c r="H26" s="1"/>
  <c r="H27" s="1"/>
  <c r="F20"/>
  <c r="F42" l="1"/>
  <c r="F25"/>
  <c r="F26" s="1"/>
  <c r="F27" s="1"/>
  <c r="H39"/>
  <c r="H40" s="1"/>
  <c r="H41" s="1"/>
  <c r="G8" s="1"/>
  <c r="F8" i="2" s="1"/>
  <c r="H42" i="59" l="1"/>
  <c r="E8"/>
  <c r="E8" i="2" s="1"/>
  <c r="E26" i="57" l="1"/>
  <c r="E27" s="1"/>
  <c r="E28" s="1"/>
  <c r="E29" s="1"/>
  <c r="E30" s="1"/>
  <c r="H25"/>
  <c r="H24"/>
  <c r="H23"/>
  <c r="H22"/>
  <c r="H21"/>
  <c r="H26" l="1"/>
  <c r="H27" s="1"/>
  <c r="H28" s="1"/>
  <c r="H29" s="1"/>
  <c r="H30" s="1"/>
  <c r="H31" s="1"/>
  <c r="H32" s="1"/>
  <c r="E31"/>
  <c r="E32" s="1"/>
  <c r="G8" l="1"/>
  <c r="F7" i="2" s="1"/>
  <c r="F27" s="1"/>
  <c r="E7"/>
  <c r="E27" s="1"/>
  <c r="H6" i="118" l="1"/>
  <c r="E9" l="1"/>
  <c r="G9" l="1"/>
  <c r="H9" s="1"/>
  <c r="H8"/>
  <c r="G26" i="2" s="1"/>
  <c r="H6" i="113" l="1"/>
  <c r="E9" l="1"/>
  <c r="G9"/>
  <c r="H8"/>
  <c r="G18" i="2" s="1"/>
  <c r="H9" i="113" l="1"/>
  <c r="G9" i="106" l="1"/>
  <c r="H6"/>
  <c r="H8" l="1"/>
  <c r="G15" i="2" s="1"/>
  <c r="E9" i="106"/>
  <c r="H9" s="1"/>
  <c r="H6" i="102" l="1"/>
  <c r="E9" l="1"/>
  <c r="G9" l="1"/>
  <c r="H9" s="1"/>
  <c r="H8"/>
  <c r="G24" i="2" s="1"/>
  <c r="C37" i="1" l="1"/>
  <c r="C22" l="1"/>
  <c r="D16" i="2"/>
  <c r="D15"/>
  <c r="D14"/>
  <c r="D12"/>
  <c r="D11"/>
  <c r="D10"/>
  <c r="D9"/>
  <c r="D8"/>
  <c r="D7"/>
  <c r="F41" i="95"/>
  <c r="F42" s="1"/>
  <c r="F43" s="1"/>
  <c r="D63" l="1"/>
  <c r="E28"/>
  <c r="G26"/>
  <c r="G27"/>
  <c r="E41"/>
  <c r="E42" s="1"/>
  <c r="E43" s="1"/>
  <c r="G40"/>
  <c r="G23"/>
  <c r="G24"/>
  <c r="G25"/>
  <c r="H6" i="96" l="1"/>
  <c r="G6" i="95"/>
  <c r="H6" i="94"/>
  <c r="H6" i="90"/>
  <c r="E9" i="89"/>
  <c r="H6"/>
  <c r="E9" i="88"/>
  <c r="H6"/>
  <c r="H6" i="86"/>
  <c r="H6" i="77"/>
  <c r="H6" i="74"/>
  <c r="H6" i="71"/>
  <c r="G9" i="69"/>
  <c r="H6"/>
  <c r="H6" i="68"/>
  <c r="G9" i="67"/>
  <c r="H6"/>
  <c r="G9" i="66"/>
  <c r="H6"/>
  <c r="H6" i="62"/>
  <c r="G9" i="59"/>
  <c r="H6"/>
  <c r="F9" i="57"/>
  <c r="H6"/>
  <c r="G21" i="95" l="1"/>
  <c r="G22"/>
  <c r="F28"/>
  <c r="F29" s="1"/>
  <c r="F30" s="1"/>
  <c r="F31" s="1"/>
  <c r="F32" s="1"/>
  <c r="E29"/>
  <c r="E30" s="1"/>
  <c r="E31" s="1"/>
  <c r="G47"/>
  <c r="E48"/>
  <c r="E49" s="1"/>
  <c r="F48"/>
  <c r="F49" s="1"/>
  <c r="G28" l="1"/>
  <c r="G9" i="96"/>
  <c r="G41" i="95"/>
  <c r="G42" s="1"/>
  <c r="G43" s="1"/>
  <c r="G29"/>
  <c r="G30" s="1"/>
  <c r="G31" s="1"/>
  <c r="G32" s="1"/>
  <c r="E8" s="1"/>
  <c r="H8" i="96"/>
  <c r="G25" i="2" s="1"/>
  <c r="E9" i="96"/>
  <c r="G48" i="95"/>
  <c r="G49" s="1"/>
  <c r="H9" i="96" l="1"/>
  <c r="E9" i="95"/>
  <c r="F50"/>
  <c r="F51" s="1"/>
  <c r="F52" s="1"/>
  <c r="E50"/>
  <c r="E51" s="1"/>
  <c r="E52" s="1"/>
  <c r="E63"/>
  <c r="E32"/>
  <c r="G50"/>
  <c r="G51" s="1"/>
  <c r="G52" s="1"/>
  <c r="F8" s="1"/>
  <c r="F9" l="1"/>
  <c r="G9" s="1"/>
  <c r="G8"/>
  <c r="F53"/>
  <c r="G63"/>
  <c r="G53"/>
  <c r="G9" i="94"/>
  <c r="E53" i="95"/>
  <c r="E9" i="94" l="1"/>
  <c r="H9" s="1"/>
  <c r="H8"/>
  <c r="G23" i="2" s="1"/>
  <c r="G9" i="90" l="1"/>
  <c r="E9"/>
  <c r="H8"/>
  <c r="G22" i="2" s="1"/>
  <c r="H9" i="90" l="1"/>
  <c r="G9" i="89"/>
  <c r="H9" s="1"/>
  <c r="H8"/>
  <c r="G21" i="2" s="1"/>
  <c r="G9" i="88" l="1"/>
  <c r="H9" s="1"/>
  <c r="H8"/>
  <c r="G20" i="2" s="1"/>
  <c r="G9" i="86" l="1"/>
  <c r="E9" l="1"/>
  <c r="H9" s="1"/>
  <c r="H8"/>
  <c r="G19" i="2" s="1"/>
  <c r="G9" i="77" l="1"/>
  <c r="H8" l="1"/>
  <c r="E9"/>
  <c r="H9" s="1"/>
  <c r="G17" i="2" l="1"/>
  <c r="G9" i="74" l="1"/>
  <c r="G16" i="2" l="1"/>
  <c r="E9" i="74"/>
  <c r="H9" s="1"/>
  <c r="E9" i="71" l="1"/>
  <c r="H8" l="1"/>
  <c r="G14" i="2" s="1"/>
  <c r="G9" i="71"/>
  <c r="H9" s="1"/>
  <c r="H8" i="69" l="1"/>
  <c r="G13" i="2" s="1"/>
  <c r="E9" i="69"/>
  <c r="H9" s="1"/>
  <c r="G9" i="68" l="1"/>
  <c r="E9" l="1"/>
  <c r="H9" s="1"/>
  <c r="H8"/>
  <c r="G12" i="2" s="1"/>
  <c r="H8" i="67" l="1"/>
  <c r="G11" i="2" s="1"/>
  <c r="E9" i="67"/>
  <c r="H9" s="1"/>
  <c r="H8" i="66" l="1"/>
  <c r="G10" i="2" s="1"/>
  <c r="H9" i="66"/>
  <c r="E9" i="62" l="1"/>
  <c r="H8" l="1"/>
  <c r="G9" i="2" s="1"/>
  <c r="G9" i="62"/>
  <c r="H9" s="1"/>
  <c r="H8" i="59" l="1"/>
  <c r="G8" i="2" s="1"/>
  <c r="E9" i="59"/>
  <c r="H9" s="1"/>
  <c r="G9" i="57" l="1"/>
  <c r="H9" s="1"/>
  <c r="H8"/>
  <c r="G7" i="2" s="1"/>
  <c r="G27" s="1"/>
  <c r="F29" l="1"/>
  <c r="C46" i="1" l="1"/>
  <c r="C38" l="1"/>
  <c r="G29" i="2"/>
  <c r="E29" l="1"/>
</calcChain>
</file>

<file path=xl/comments1.xml><?xml version="1.0" encoding="utf-8"?>
<comments xmlns="http://schemas.openxmlformats.org/spreadsheetml/2006/main">
  <authors>
    <author>Aruni</author>
  </authors>
  <commentList>
    <comment ref="E22" authorId="0">
      <text>
        <r>
          <rPr>
            <b/>
            <sz val="9"/>
            <color indexed="81"/>
            <rFont val="Tahoma"/>
            <family val="2"/>
          </rPr>
          <t>Aruni:</t>
        </r>
        <r>
          <rPr>
            <sz val="9"/>
            <color indexed="81"/>
            <rFont val="Tahoma"/>
            <family val="2"/>
          </rPr>
          <t xml:space="preserve">
1 crore entered in Dem 38 TSP</t>
        </r>
      </text>
    </comment>
  </commentList>
</comments>
</file>

<file path=xl/comments2.xml><?xml version="1.0" encoding="utf-8"?>
<comments xmlns="http://schemas.openxmlformats.org/spreadsheetml/2006/main">
  <authors>
    <author>lenovo</author>
  </authors>
  <commentList>
    <comment ref="F36" authorId="0">
      <text>
        <r>
          <rPr>
            <b/>
            <sz val="9"/>
            <color indexed="81"/>
            <rFont val="Tahoma"/>
            <family val="2"/>
          </rPr>
          <t>lenovo:</t>
        </r>
        <r>
          <rPr>
            <sz val="9"/>
            <color indexed="81"/>
            <rFont val="Tahoma"/>
            <family val="2"/>
          </rPr>
          <t xml:space="preserve">
Rs 10 lakh for Yoga Day Celebration and Rs 50 lakh for har Ghar Tiranga</t>
        </r>
      </text>
    </comment>
  </commentList>
</comments>
</file>

<file path=xl/comments3.xml><?xml version="1.0" encoding="utf-8"?>
<comments xmlns="http://schemas.openxmlformats.org/spreadsheetml/2006/main">
  <authors>
    <author>lenovo</author>
  </authors>
  <commentList>
    <comment ref="F21" authorId="0">
      <text>
        <r>
          <rPr>
            <b/>
            <sz val="9"/>
            <color indexed="81"/>
            <rFont val="Tahoma"/>
            <charset val="1"/>
          </rPr>
          <t>lenovo:</t>
        </r>
        <r>
          <rPr>
            <sz val="9"/>
            <color indexed="81"/>
            <rFont val="Tahoma"/>
            <charset val="1"/>
          </rPr>
          <t xml:space="preserve">
For ambulance </t>
        </r>
      </text>
    </comment>
  </commentList>
</comments>
</file>

<file path=xl/comments4.xml><?xml version="1.0" encoding="utf-8"?>
<comments xmlns="http://schemas.openxmlformats.org/spreadsheetml/2006/main">
  <authors>
    <author>Lenovo</author>
  </authors>
  <commentList>
    <comment ref="G33" authorId="0">
      <text>
        <r>
          <rPr>
            <b/>
            <sz val="9"/>
            <color indexed="81"/>
            <rFont val="Tahoma"/>
            <family val="2"/>
          </rPr>
          <t>Lenovo:</t>
        </r>
        <r>
          <rPr>
            <sz val="9"/>
            <color indexed="81"/>
            <rFont val="Tahoma"/>
            <family val="2"/>
          </rPr>
          <t xml:space="preserve">
ONE TIME </t>
        </r>
      </text>
    </comment>
  </commentList>
</comments>
</file>

<file path=xl/comments5.xml><?xml version="1.0" encoding="utf-8"?>
<comments xmlns="http://schemas.openxmlformats.org/spreadsheetml/2006/main">
  <authors>
    <author>lenovo</author>
  </authors>
  <commentList>
    <comment ref="F20" authorId="0">
      <text>
        <r>
          <rPr>
            <b/>
            <sz val="9"/>
            <color indexed="81"/>
            <rFont val="Tahoma"/>
            <family val="2"/>
          </rPr>
          <t>lenovo:</t>
        </r>
        <r>
          <rPr>
            <sz val="9"/>
            <color indexed="81"/>
            <rFont val="Tahoma"/>
            <family val="2"/>
          </rPr>
          <t xml:space="preserve">
Operational Cost of Namchi Ropeway</t>
        </r>
      </text>
    </comment>
    <comment ref="F26" authorId="0">
      <text>
        <r>
          <rPr>
            <b/>
            <sz val="9"/>
            <color indexed="81"/>
            <rFont val="Tahoma"/>
            <family val="2"/>
          </rPr>
          <t>lenovo:</t>
        </r>
        <r>
          <rPr>
            <sz val="9"/>
            <color indexed="81"/>
            <rFont val="Tahoma"/>
            <family val="2"/>
          </rPr>
          <t xml:space="preserve">
for Kolkata Salt Lake Guest House
</t>
        </r>
      </text>
    </comment>
    <comment ref="F27" authorId="0">
      <text>
        <r>
          <rPr>
            <b/>
            <sz val="9"/>
            <color indexed="81"/>
            <rFont val="Tahoma"/>
            <family val="2"/>
          </rPr>
          <t>lenovo:</t>
        </r>
        <r>
          <rPr>
            <sz val="9"/>
            <color indexed="81"/>
            <rFont val="Tahoma"/>
            <family val="2"/>
          </rPr>
          <t xml:space="preserve">
Rs 200.00 Lakh against Surrender from 3452.80.104.63.00.78</t>
        </r>
      </text>
    </comment>
  </commentList>
</comments>
</file>

<file path=xl/sharedStrings.xml><?xml version="1.0" encoding="utf-8"?>
<sst xmlns="http://schemas.openxmlformats.org/spreadsheetml/2006/main" count="1744" uniqueCount="531">
  <si>
    <t>DEMAND NO. 11</t>
  </si>
  <si>
    <t>Page
 No.</t>
  </si>
  <si>
    <t>ii)</t>
  </si>
  <si>
    <t>iii)</t>
  </si>
  <si>
    <t>iv)</t>
  </si>
  <si>
    <t>v)</t>
  </si>
  <si>
    <t>vi)</t>
  </si>
  <si>
    <t>vii)</t>
  </si>
  <si>
    <t>ix)</t>
  </si>
  <si>
    <t>x)</t>
  </si>
  <si>
    <t>xi)</t>
  </si>
  <si>
    <t>xii)</t>
  </si>
  <si>
    <t>xiv)</t>
  </si>
  <si>
    <t>xv)</t>
  </si>
  <si>
    <t>xvi)</t>
  </si>
  <si>
    <t>Total   - "A"</t>
  </si>
  <si>
    <t xml:space="preserve">CAPITAL SECTION </t>
  </si>
  <si>
    <t>Total  - "B"</t>
  </si>
  <si>
    <t>GRAND TOTAL - (A+B)</t>
  </si>
  <si>
    <t>Art and Culture</t>
  </si>
  <si>
    <t>Major Works</t>
  </si>
  <si>
    <t>DEMAND NO. 5</t>
  </si>
  <si>
    <t>Sl. No.</t>
  </si>
  <si>
    <t>Dem. No.</t>
  </si>
  <si>
    <t>Department to which the Demand/ Appropriation Relates</t>
  </si>
  <si>
    <t>Revenue</t>
  </si>
  <si>
    <t>Capital</t>
  </si>
  <si>
    <t>REVENUE</t>
  </si>
  <si>
    <t>CAPITAL</t>
  </si>
  <si>
    <t>I.</t>
  </si>
  <si>
    <t>Original Grant</t>
  </si>
  <si>
    <t>II.</t>
  </si>
  <si>
    <t>Supplementary estimate</t>
  </si>
  <si>
    <t>CAPITAL SECTION</t>
  </si>
  <si>
    <t>Establishment</t>
  </si>
  <si>
    <t>Other Expenditure</t>
  </si>
  <si>
    <t>DEMAND NO. 35</t>
  </si>
  <si>
    <t>Elementary Education</t>
  </si>
  <si>
    <t>Secondary Education</t>
  </si>
  <si>
    <t>(Original plus 1st Supplementary)</t>
  </si>
  <si>
    <t>III.</t>
  </si>
  <si>
    <t>Sub-Head under which this Supplementary Grant will be accounted for :-</t>
  </si>
  <si>
    <t>Major/Sub-Major/Minor/Sub/Detailed Heads</t>
  </si>
  <si>
    <t>Environmental Forestry and Wildlife</t>
  </si>
  <si>
    <t>Capital Outlay on Tourism</t>
  </si>
  <si>
    <t>DEMAND NO. 39</t>
  </si>
  <si>
    <t>SPORTS AND YOUTH AFFAIRS</t>
  </si>
  <si>
    <t>NON-PLAN</t>
  </si>
  <si>
    <t>Capital Outlay on Roads &amp; Bridges</t>
  </si>
  <si>
    <t>A</t>
  </si>
  <si>
    <t>i)</t>
  </si>
  <si>
    <t>Minor Irrigation</t>
  </si>
  <si>
    <r>
      <t>(</t>
    </r>
    <r>
      <rPr>
        <i/>
        <sz val="10.5"/>
        <rFont val="Rupee Foradian"/>
        <family val="2"/>
      </rPr>
      <t>`</t>
    </r>
    <r>
      <rPr>
        <i/>
        <sz val="10.5"/>
        <rFont val="Times New Roman"/>
        <family val="1"/>
      </rPr>
      <t xml:space="preserve"> in thousand)</t>
    </r>
  </si>
  <si>
    <r>
      <t>(</t>
    </r>
    <r>
      <rPr>
        <b/>
        <i/>
        <sz val="11"/>
        <rFont val="Rupee Foradian"/>
        <family val="2"/>
      </rPr>
      <t>`</t>
    </r>
    <r>
      <rPr>
        <b/>
        <i/>
        <sz val="11"/>
        <rFont val="Times New Roman"/>
        <family val="1"/>
      </rPr>
      <t xml:space="preserve"> in lakh)</t>
    </r>
  </si>
  <si>
    <t>Direction &amp; Administration</t>
  </si>
  <si>
    <t>CSS</t>
  </si>
  <si>
    <t>DEMAND NO. 22</t>
  </si>
  <si>
    <t>LAND REVENUE AND DISASTER MANAGEMENT</t>
  </si>
  <si>
    <t>Food, Storage and Warehousing</t>
  </si>
  <si>
    <t>Food</t>
  </si>
  <si>
    <t>Capital Outlay on Education, Sports, Art  and Culture</t>
  </si>
  <si>
    <t>Buildings</t>
  </si>
  <si>
    <t>Transmission &amp; Distribution</t>
  </si>
  <si>
    <t>DEMAND NO. 7</t>
  </si>
  <si>
    <t>General Education</t>
  </si>
  <si>
    <t>General</t>
  </si>
  <si>
    <t>03</t>
  </si>
  <si>
    <t>Construction</t>
  </si>
  <si>
    <t>Other Buildings</t>
  </si>
  <si>
    <t>Commerce and Industries</t>
  </si>
  <si>
    <t>Roads &amp; Bridges</t>
  </si>
  <si>
    <t>Tourism</t>
  </si>
  <si>
    <t>Total</t>
  </si>
  <si>
    <t>Voted</t>
  </si>
  <si>
    <t>PLAN</t>
  </si>
  <si>
    <t>Non-Plan</t>
  </si>
  <si>
    <t>REVENUE SECTION</t>
  </si>
  <si>
    <t>M.H.</t>
  </si>
  <si>
    <t>Direction and Administration</t>
  </si>
  <si>
    <t>Head Office Establishment</t>
  </si>
  <si>
    <t>Travel Expenses</t>
  </si>
  <si>
    <t>NEC</t>
  </si>
  <si>
    <t>State Plan</t>
  </si>
  <si>
    <t>C.S.S</t>
  </si>
  <si>
    <t xml:space="preserve">                     The  Department/function-wise details of the additional requirements are as under :-</t>
  </si>
  <si>
    <t>DEMAND NO. 33</t>
  </si>
  <si>
    <t>Water Supply</t>
  </si>
  <si>
    <t>Motor Vehicles</t>
  </si>
  <si>
    <t>MS</t>
  </si>
  <si>
    <t>MSS</t>
  </si>
  <si>
    <t>DS</t>
  </si>
  <si>
    <t xml:space="preserve">% </t>
  </si>
  <si>
    <t>Disc %</t>
  </si>
  <si>
    <t>Capital Outlay on Power Projects</t>
  </si>
  <si>
    <t>Village &amp; Small Industries</t>
  </si>
  <si>
    <t>Road Works</t>
  </si>
  <si>
    <t>DEMAND NO. 13</t>
  </si>
  <si>
    <t>Medical and Public Health</t>
  </si>
  <si>
    <t>Urban Health Services - Allopathy</t>
  </si>
  <si>
    <t>Promotion of Art &amp; Culture</t>
  </si>
  <si>
    <t>DEMAND NO. 19</t>
  </si>
  <si>
    <t>DEMAND NO. 31</t>
  </si>
  <si>
    <t>Building and Housing</t>
  </si>
  <si>
    <t>INTRODUCTORY REMARKS</t>
  </si>
  <si>
    <t xml:space="preserve">REVENUE SECTION </t>
  </si>
  <si>
    <t>DEMAND NO. 34</t>
  </si>
  <si>
    <t>ROADS AND BRIDGES</t>
  </si>
  <si>
    <t>DEMAND NO. 16</t>
  </si>
  <si>
    <t>COMMERCE AND INDUSTRIES</t>
  </si>
  <si>
    <t>Sports &amp; Youth Services</t>
  </si>
  <si>
    <t xml:space="preserve">A- Gross Total </t>
  </si>
  <si>
    <t>B- Deduct Recoveries</t>
  </si>
  <si>
    <t xml:space="preserve">     Total ( A-B)</t>
  </si>
  <si>
    <t>DEMAND NO. 12</t>
  </si>
  <si>
    <t>Tourist Infrastructure</t>
  </si>
  <si>
    <t>DEMAND NO. 40</t>
  </si>
  <si>
    <t>TOURISM AND CIVIL AVIATION</t>
  </si>
  <si>
    <t>Grants-in-aid</t>
  </si>
  <si>
    <t>Tourist Centre</t>
  </si>
  <si>
    <t>Development Projects</t>
  </si>
  <si>
    <t>-</t>
  </si>
  <si>
    <t>OF</t>
  </si>
  <si>
    <t>CONTENTS AND SUMMARY</t>
  </si>
  <si>
    <r>
      <t>(</t>
    </r>
    <r>
      <rPr>
        <i/>
        <sz val="10"/>
        <rFont val="Rupee Foradian"/>
        <family val="2"/>
      </rPr>
      <t>`</t>
    </r>
    <r>
      <rPr>
        <i/>
        <sz val="10"/>
        <rFont val="Times New Roman"/>
        <family val="1"/>
      </rPr>
      <t xml:space="preserve"> in thousand)</t>
    </r>
  </si>
  <si>
    <t>District &amp; Other Roads</t>
  </si>
  <si>
    <t>Office Expenses</t>
  </si>
  <si>
    <t>Other Charges</t>
  </si>
  <si>
    <t>NP-State Sector</t>
  </si>
  <si>
    <t>Normal</t>
  </si>
  <si>
    <t>State Earmarked</t>
  </si>
  <si>
    <t>Plan-Central Sector</t>
  </si>
  <si>
    <t>of the amount now required</t>
  </si>
  <si>
    <t>Plan-State Sector</t>
  </si>
  <si>
    <t>State Normal</t>
  </si>
  <si>
    <t>Rural Development Department</t>
  </si>
  <si>
    <t>TOTAL</t>
  </si>
  <si>
    <t xml:space="preserve">NON-PLAN </t>
  </si>
  <si>
    <t>DEMAND NO. 3</t>
  </si>
  <si>
    <t>Maintenance and Repairs</t>
  </si>
  <si>
    <t>Tourism and Civil Aviation</t>
  </si>
  <si>
    <t>Others</t>
  </si>
  <si>
    <t>60.00.31</t>
  </si>
  <si>
    <t>00.00.50</t>
  </si>
  <si>
    <t>DEMAND NO. 14</t>
  </si>
  <si>
    <t>HOME</t>
  </si>
  <si>
    <t>Administration of Justice</t>
  </si>
  <si>
    <t>Jails</t>
  </si>
  <si>
    <t>Police</t>
  </si>
  <si>
    <t>Water Supply &amp; Sanitation</t>
  </si>
  <si>
    <t>Rural Water Supply</t>
  </si>
  <si>
    <t>Other Rural Development Programme</t>
  </si>
  <si>
    <t>Capital Outlay on Water Supply &amp; Sanitation</t>
  </si>
  <si>
    <t>Capital Outlay on Urban Development</t>
  </si>
  <si>
    <t>Integrated Development of Small and Medium Towns</t>
  </si>
  <si>
    <t>Sports and Games</t>
  </si>
  <si>
    <t>Capital Outlay on Education, Sports, Art &amp; Culture</t>
  </si>
  <si>
    <t>Sports and Youth Services -Sports Stadia</t>
  </si>
  <si>
    <t>Sports Stadia</t>
  </si>
  <si>
    <t xml:space="preserve">Infrastructure Development for Destinations and Circuits </t>
  </si>
  <si>
    <t>DEMAND NO. 41</t>
  </si>
  <si>
    <t>Home</t>
  </si>
  <si>
    <t>viii)</t>
  </si>
  <si>
    <t>xiii)</t>
  </si>
  <si>
    <t>Total Net Outgo</t>
  </si>
  <si>
    <t>Schemes under NLCPR</t>
  </si>
  <si>
    <t>Sports and Youth Affairs</t>
  </si>
  <si>
    <t>Centrally Sponsored Schemes (CSS)</t>
  </si>
  <si>
    <t>40.00.82</t>
  </si>
  <si>
    <t>Land Revenue and Disaster Management</t>
  </si>
  <si>
    <t>Government Secondary Schools</t>
  </si>
  <si>
    <t>SCHEME 1</t>
  </si>
  <si>
    <t>SCHEME 2</t>
  </si>
  <si>
    <t>67.00.13</t>
  </si>
  <si>
    <t>Building and Housing Department</t>
  </si>
  <si>
    <t>Capital Outlay on Public Works</t>
  </si>
  <si>
    <t>48</t>
  </si>
  <si>
    <t>University and Higher Education</t>
  </si>
  <si>
    <t>Social Security &amp; Welfare</t>
  </si>
  <si>
    <t>National Mission on Ayush including Mission on Medicinal Plants</t>
  </si>
  <si>
    <t>Allopathy</t>
  </si>
  <si>
    <t>Public Health</t>
  </si>
  <si>
    <t>Public Health Laboratories</t>
  </si>
  <si>
    <t>Sub-Jail, Namchi</t>
  </si>
  <si>
    <t>Other Programmes</t>
  </si>
  <si>
    <t xml:space="preserve">Major Works </t>
  </si>
  <si>
    <t>Surface Water</t>
  </si>
  <si>
    <t>Diversion Schemes</t>
  </si>
  <si>
    <t>Original Works</t>
  </si>
  <si>
    <t>Reconstruction of Assets Damaged by 18th September Earthquake (SPA)</t>
  </si>
  <si>
    <t>Urban Water Supply</t>
  </si>
  <si>
    <t>Sewerage and Sanitation</t>
  </si>
  <si>
    <t>State Share of NEC</t>
  </si>
  <si>
    <t>63.00.53</t>
  </si>
  <si>
    <t>63.00.72</t>
  </si>
  <si>
    <t>District Roads</t>
  </si>
  <si>
    <t>61.00.76</t>
  </si>
  <si>
    <t>Tourist Accommodation</t>
  </si>
  <si>
    <t>Promotion and Publicity</t>
  </si>
  <si>
    <t>Tourism Development Activities</t>
  </si>
  <si>
    <t>Tourist Fair &amp; Festival</t>
  </si>
  <si>
    <t>Tourist Fairs &amp; Festival</t>
  </si>
  <si>
    <t>63.00.73</t>
  </si>
  <si>
    <t>Publicity</t>
  </si>
  <si>
    <t>4011002027</t>
  </si>
  <si>
    <t>State Share for Centrally Sponsored 
Schemes and ADB</t>
  </si>
  <si>
    <t>State Share for Centrally Sponsored Schemes</t>
  </si>
  <si>
    <t>Urban Development</t>
  </si>
  <si>
    <t>Head office Establishment</t>
  </si>
  <si>
    <t>BUILDINGS AND HOUSING</t>
  </si>
  <si>
    <t>See page 29 of Vol IV of the Demand for Grants for 2016-17</t>
  </si>
  <si>
    <t>The Supplementary is required for:</t>
  </si>
  <si>
    <t>*</t>
  </si>
  <si>
    <t xml:space="preserve"> (c)</t>
  </si>
  <si>
    <t>Matching State Share for Central Schemes.</t>
  </si>
  <si>
    <t>63.00.94</t>
  </si>
  <si>
    <t>63.00.95</t>
  </si>
  <si>
    <t>63.00.96</t>
  </si>
  <si>
    <t>World Tourism Day ( Central Share)</t>
  </si>
  <si>
    <t xml:space="preserve"> (b)</t>
  </si>
  <si>
    <t>50.81.92</t>
  </si>
  <si>
    <t>Tourist Wayside Amenity, Toilets for all age and differently abled along en-route Nathula in East Sikkim ( Central Share)</t>
  </si>
  <si>
    <t>Implementation of Schemes under Centrally Sponsored Schemes</t>
  </si>
  <si>
    <t>63.00.97</t>
  </si>
  <si>
    <t>63.00.98</t>
  </si>
  <si>
    <t>Yoga Shivir</t>
  </si>
  <si>
    <t>Participation in Destination North East 
( Central Share)</t>
  </si>
  <si>
    <t xml:space="preserve"> (a)</t>
  </si>
  <si>
    <t xml:space="preserve"> (b) </t>
  </si>
  <si>
    <t xml:space="preserve"> (d)</t>
  </si>
  <si>
    <t xml:space="preserve"> (e)</t>
  </si>
  <si>
    <t>Organising Yoga Shivir</t>
  </si>
  <si>
    <t xml:space="preserve"> (f)</t>
  </si>
  <si>
    <t>Implementation of Externally Aided Project</t>
  </si>
  <si>
    <t>The items of additional expenditure involving net cash outgo are as follows:</t>
  </si>
  <si>
    <t>Fair, Festivals and Publicity</t>
  </si>
  <si>
    <t>(*) New Sub-head</t>
  </si>
  <si>
    <t>View Points at Vantage Location</t>
  </si>
  <si>
    <t>Participation in Destination North East          (State Share)</t>
  </si>
  <si>
    <t>World Tourism Day</t>
  </si>
  <si>
    <t>4012053025</t>
  </si>
  <si>
    <t>Destination North-East</t>
  </si>
  <si>
    <t>4012053024</t>
  </si>
  <si>
    <t>4011002048</t>
  </si>
  <si>
    <t>4011002049</t>
  </si>
  <si>
    <t>4011002050</t>
  </si>
  <si>
    <t>Infrastructure Development for Destinations and Circuits</t>
  </si>
  <si>
    <t>Tourist Wayside Amenity, Toilets for all age and differently abled along en-route Nathula in East Sikkim</t>
  </si>
  <si>
    <t>4030094125</t>
  </si>
  <si>
    <t>Salaries</t>
  </si>
  <si>
    <t>Wages</t>
  </si>
  <si>
    <t>60.00.13</t>
  </si>
  <si>
    <t>64.00.01</t>
  </si>
  <si>
    <t xml:space="preserve"> </t>
  </si>
  <si>
    <t>Grant in Aid</t>
  </si>
  <si>
    <t>00.45.11</t>
  </si>
  <si>
    <t>00.45.13</t>
  </si>
  <si>
    <t>00.48.13</t>
  </si>
  <si>
    <t>60.00.74</t>
  </si>
  <si>
    <t>60.00.75</t>
  </si>
  <si>
    <t>60.00.50</t>
  </si>
  <si>
    <t>Capital Outlay on Education, Sports, Art and Culture</t>
  </si>
  <si>
    <t>00.44.50</t>
  </si>
  <si>
    <t>National Education Mission</t>
  </si>
  <si>
    <t>Establishment Expenses</t>
  </si>
  <si>
    <t>62.00.50</t>
  </si>
  <si>
    <t>Food Subsidies</t>
  </si>
  <si>
    <t>00.45.14</t>
  </si>
  <si>
    <t>Subsidies on Sale of Rice</t>
  </si>
  <si>
    <t>Public Gardens</t>
  </si>
  <si>
    <t>00.45.02</t>
  </si>
  <si>
    <t>Direction and  Administration</t>
  </si>
  <si>
    <t>68.00.31</t>
  </si>
  <si>
    <t>00.45.51</t>
  </si>
  <si>
    <t>Medical Education, Training and Research</t>
  </si>
  <si>
    <t>Home Department</t>
  </si>
  <si>
    <t>15.00.31</t>
  </si>
  <si>
    <t>Grants-in-Aid to Sikkim Rajya Sainik Board</t>
  </si>
  <si>
    <t>Directorate of Small Scale Industries</t>
  </si>
  <si>
    <t>DEMAND NO. 17</t>
  </si>
  <si>
    <t>INFORMATION AND PUBLIC RELATION</t>
  </si>
  <si>
    <t>Information and Publicity</t>
  </si>
  <si>
    <t>Films</t>
  </si>
  <si>
    <t>Information Centres</t>
  </si>
  <si>
    <t>60.45.74</t>
  </si>
  <si>
    <t>45</t>
  </si>
  <si>
    <t>75.67.53</t>
  </si>
  <si>
    <t>DEMAND NO. 30</t>
  </si>
  <si>
    <t>POLICE</t>
  </si>
  <si>
    <t>Secret Service Expenditure</t>
  </si>
  <si>
    <t>Special Police</t>
  </si>
  <si>
    <t>India Reserve Battalion (3rd IRBn)</t>
  </si>
  <si>
    <t>67.00.51</t>
  </si>
  <si>
    <t>District Police</t>
  </si>
  <si>
    <t>00.48.41</t>
  </si>
  <si>
    <t>71.00.71</t>
  </si>
  <si>
    <t>P.H.E. Department</t>
  </si>
  <si>
    <t>Sewerage Services</t>
  </si>
  <si>
    <t>Special Programmes for Rural Development</t>
  </si>
  <si>
    <t>Integrated Rural Development Programme</t>
  </si>
  <si>
    <t>Nandugaon  Block Administrative Centre</t>
  </si>
  <si>
    <t>36.45.90</t>
  </si>
  <si>
    <t xml:space="preserve">Water Supply Scheme at Amba, Taza and Tareythang (NLCPR) </t>
  </si>
  <si>
    <t>Education</t>
  </si>
  <si>
    <t>65.00.73</t>
  </si>
  <si>
    <t>Stadium, Gymnasium and Playgrounds</t>
  </si>
  <si>
    <t>63.00.31</t>
  </si>
  <si>
    <t>Tourist Transport Service</t>
  </si>
  <si>
    <t>Operational Expenditure of Tourist Transport Services</t>
  </si>
  <si>
    <t>Helicopter Operation</t>
  </si>
  <si>
    <t>Development of Small and Medium Towns</t>
  </si>
  <si>
    <t>Upgradation of Rongli Bazaar, East Sikkim</t>
  </si>
  <si>
    <t>82.44.77</t>
  </si>
  <si>
    <t>Projects/Schemes for the benefit of N.E. Region and Sikkim (Central Share)</t>
  </si>
  <si>
    <t>83.93.53</t>
  </si>
  <si>
    <t>DEMAND NO. 43</t>
  </si>
  <si>
    <t>PANCHAYATI RAJ INSTITUTE</t>
  </si>
  <si>
    <t>Assistance to Gram Panchayats</t>
  </si>
  <si>
    <t>Grant-in-Aid - Salaries</t>
  </si>
  <si>
    <t>61.00.36</t>
  </si>
  <si>
    <t>Grants to Gram  Panchayats for Administrative Expenses</t>
  </si>
  <si>
    <t>Grants to Gram Panchayats for Administrative Expenses</t>
  </si>
  <si>
    <t>Panchayati Raj Institutions</t>
  </si>
  <si>
    <t>EDUCATION</t>
  </si>
  <si>
    <t>FOOD &amp; CIVIL SUPPLIES</t>
  </si>
  <si>
    <t xml:space="preserve">FOREST AND ENVIRONMENT </t>
  </si>
  <si>
    <t>HEALTH  AND FAMILY WELFARE</t>
  </si>
  <si>
    <t xml:space="preserve">WATER RESOURCES </t>
  </si>
  <si>
    <t xml:space="preserve"> POWER</t>
  </si>
  <si>
    <t xml:space="preserve"> PUBLIC HEALTH ENGINEERING</t>
  </si>
  <si>
    <t>RURAL  DEVELOPMENT</t>
  </si>
  <si>
    <t xml:space="preserve">URBAN DEVELOPMENT </t>
  </si>
  <si>
    <t>60.45.02</t>
  </si>
  <si>
    <t>Sikkim Akademi</t>
  </si>
  <si>
    <t>60.45.56</t>
  </si>
  <si>
    <t>Construction of Rodhi Ghar at Sichey</t>
  </si>
  <si>
    <t>Forestry and Wildlife</t>
  </si>
  <si>
    <t>Wildlife Preservation</t>
  </si>
  <si>
    <t>Chief Wildlife Warden Establishment</t>
  </si>
  <si>
    <t>Integrated Development of Wildlife Habitats</t>
  </si>
  <si>
    <t>Environmental Forestry &amp; Wildlife</t>
  </si>
  <si>
    <t>Capital Outlay on Medical and Public Health</t>
  </si>
  <si>
    <t>17.00.87</t>
  </si>
  <si>
    <t>Drug Testing Laboratory (Central Share)</t>
  </si>
  <si>
    <t>Retrofitting of Damaged Government Buildings</t>
  </si>
  <si>
    <t>00.46.51</t>
  </si>
  <si>
    <t>00.48.51</t>
  </si>
  <si>
    <t>Mangan Division</t>
  </si>
  <si>
    <t>34.54.02</t>
  </si>
  <si>
    <t>60.46.81</t>
  </si>
  <si>
    <t>Construction of Road from Sopakha village Uttarey to Chewa Bhanjyang via Jorbhotey in West Sikkim (Scheme for Special Assistance for Capital Expenditure)</t>
  </si>
  <si>
    <t>Jal Jeevan Mission</t>
  </si>
  <si>
    <t>Jal Jeevan Mission (JJM) (State Share)</t>
  </si>
  <si>
    <t>Development of Crematorium Complex at Jalipool  (NLCPR)</t>
  </si>
  <si>
    <t>Integrated Development of Small and Medium 
Towns</t>
  </si>
  <si>
    <t xml:space="preserve">Building and Housing </t>
  </si>
  <si>
    <t xml:space="preserve">Culture </t>
  </si>
  <si>
    <t xml:space="preserve">Education </t>
  </si>
  <si>
    <t xml:space="preserve">Food and Civil Supplies </t>
  </si>
  <si>
    <t xml:space="preserve">Forest and  Environment </t>
  </si>
  <si>
    <t xml:space="preserve">Health and Family Welfare </t>
  </si>
  <si>
    <t xml:space="preserve">Home </t>
  </si>
  <si>
    <t xml:space="preserve">Commerce and Industries </t>
  </si>
  <si>
    <t xml:space="preserve">Information and Public Relation </t>
  </si>
  <si>
    <t xml:space="preserve">Water Resources </t>
  </si>
  <si>
    <t xml:space="preserve">Power </t>
  </si>
  <si>
    <t xml:space="preserve">Public Health Engineering </t>
  </si>
  <si>
    <t xml:space="preserve">Roads and Bridges </t>
  </si>
  <si>
    <t xml:space="preserve">Rural Development  </t>
  </si>
  <si>
    <t xml:space="preserve">Sports and Youth Affairs </t>
  </si>
  <si>
    <t xml:space="preserve">Tourism and Civil Aviation </t>
  </si>
  <si>
    <t xml:space="preserve">Urban Development </t>
  </si>
  <si>
    <t>See page 21 of  the Demand for Grants for 2022-23</t>
  </si>
  <si>
    <t>See page 30 of the Demand for Grants for 2022-23</t>
  </si>
  <si>
    <t>See page 38 of the Demand for Grants for 2022-23</t>
  </si>
  <si>
    <t>See page 68 of the Demand for Grants for 2022-23</t>
  </si>
  <si>
    <t>See page 74 of the Demand for Grants for 2022-23</t>
  </si>
  <si>
    <t>See page 89 of the Demand for Grants for 2022-23</t>
  </si>
  <si>
    <t>See page 105 of the Demand for Grants for 2022-23</t>
  </si>
  <si>
    <t>See page 114 of the Demand for Grants for 2022-23</t>
  </si>
  <si>
    <t>See page 118 of the Demand for Grants for 2022-23</t>
  </si>
  <si>
    <t>See page 122 of the Demand for Grants for 2022-23</t>
  </si>
  <si>
    <t>See page 131 of the Demand for Grants for 2022-23</t>
  </si>
  <si>
    <t>See page 152 of the Demand for Grants for 2022-23</t>
  </si>
  <si>
    <t>See page 161 of the Demand for Grants for 2022-23</t>
  </si>
  <si>
    <t>See page 177 of the Demand for Grants for 2022-23</t>
  </si>
  <si>
    <t>See page 186 of the Demand for Grants for 2022-23</t>
  </si>
  <si>
    <t>See page 196 of the Demand for Grants for 2022-23</t>
  </si>
  <si>
    <t>See page 237 of the Demand for Grants for 2022-23</t>
  </si>
  <si>
    <t>See page 240 of the Demand for Grants for 2022-23</t>
  </si>
  <si>
    <t>See page 245  of the Demand for Grants for 2022-23</t>
  </si>
  <si>
    <t>See page 255 of the Demand for Grants for 2022-23</t>
  </si>
  <si>
    <t>Gangtok District</t>
  </si>
  <si>
    <t>Gyalshing District</t>
  </si>
  <si>
    <t>Namchi District</t>
  </si>
  <si>
    <t>Pakyong District</t>
  </si>
  <si>
    <t>03.45.83</t>
  </si>
  <si>
    <t>Construction of Gyaan Mandir/State Library, Gangtok Phase I -Special Central Assistance (Capital)</t>
  </si>
  <si>
    <t>03.45.84</t>
  </si>
  <si>
    <t>03.45.85</t>
  </si>
  <si>
    <t>Construction of 1000 bedded Multispeciality Hospital at Sochaygang East Sikkim Phase II including procurement of medical equipments - Special Central Assistance (Capital)</t>
  </si>
  <si>
    <t>03.45.86</t>
  </si>
  <si>
    <t>Construction of 300 Bedded District Hospital at Namchi, South Sikkim - Special Central Assistance (Capital)</t>
  </si>
  <si>
    <t>03.45.87</t>
  </si>
  <si>
    <t>Underground Parking Space at Namchi South Sikkim - Special Central Assistance (Capital)</t>
  </si>
  <si>
    <t>29.00.36</t>
  </si>
  <si>
    <t>Grant in Aid- Salaries</t>
  </si>
  <si>
    <t>Project Baini</t>
  </si>
  <si>
    <t>70.46.80</t>
  </si>
  <si>
    <t>Construction of Government Degree College Phase II at Yangthang, West Sikkim - Special Central Assistance (Capital)</t>
  </si>
  <si>
    <t>70.76.53</t>
  </si>
  <si>
    <t>00.49.01</t>
  </si>
  <si>
    <t>Scheme for Special Assistance for Capital Expenditure</t>
  </si>
  <si>
    <t xml:space="preserve">Survey Design Supply Erection Testing and Commissioning and Documentation of Electrical Network for System Strengthening and Energy Meter in four Circles consisting of Singtam, Rangpo, Namchi, Jorethang, Nayabazar and Gyalshing towns (Scheme for Special Assistance for Capital Expenditure)  </t>
  </si>
  <si>
    <t>54.61.53</t>
  </si>
  <si>
    <t>Schemes under 10% Lumpsum Provision for NE States including Sikkim (Central Share)</t>
  </si>
  <si>
    <t xml:space="preserve">Water Supply Scheme for Soreng in West Sikkim </t>
  </si>
  <si>
    <t>Baiguney Block Administrative Centre</t>
  </si>
  <si>
    <t>46.81.11</t>
  </si>
  <si>
    <t>46.81.13</t>
  </si>
  <si>
    <t>Ropeway and Support Facilities at Bhalaydhunga Yangyang in South Sikkim - Special Central Assistance (Capital)</t>
  </si>
  <si>
    <t>Development of Eco Tourism Pilgrimage Complex at Dodak in West Sikkim -Special Central Assistance (Capital)</t>
  </si>
  <si>
    <t>70.77.53</t>
  </si>
  <si>
    <t>60.48.68</t>
  </si>
  <si>
    <t>61.45.73</t>
  </si>
  <si>
    <t>63.48.71</t>
  </si>
  <si>
    <t>Construction of 1000 bedded Multispeciality Hospital at Sochaygang, Phase I including construction of infectious disease cum isolation unit and allied works - Special Central Assistance (Capital)</t>
  </si>
  <si>
    <t>62.00.60</t>
  </si>
  <si>
    <t>Assistance for Intra State movement of food grains &amp; FPS dealers margin under NFSA (Central Share)</t>
  </si>
  <si>
    <t>New Head</t>
  </si>
  <si>
    <t>This Supplementary is required for:</t>
  </si>
  <si>
    <t>(a)</t>
  </si>
  <si>
    <t>00.38.72</t>
  </si>
  <si>
    <t>The Supplementary is required for</t>
  </si>
  <si>
    <t>(b)</t>
  </si>
  <si>
    <t>(c)</t>
  </si>
  <si>
    <t>(d)</t>
  </si>
  <si>
    <t>Yoga Day Celebration</t>
  </si>
  <si>
    <t>Purchase of Books</t>
  </si>
  <si>
    <t>Implementation of Central Scheme</t>
  </si>
  <si>
    <t>The Supplementary is required for:-</t>
  </si>
  <si>
    <t xml:space="preserve">(a) </t>
  </si>
  <si>
    <t>Enhancement of Salary of 124 Nos PTIs under Samagra Siksha Abhiyan</t>
  </si>
  <si>
    <t>Awareness on Project Baini Scheme</t>
  </si>
  <si>
    <t>HCMs announcement for Har Ghar Tiranga Abhiyan</t>
  </si>
  <si>
    <t>The supplementary is required for :-</t>
  </si>
  <si>
    <t>48.79.14</t>
  </si>
  <si>
    <t>46.81.14</t>
  </si>
  <si>
    <t>62.00.61</t>
  </si>
  <si>
    <t>Assistance for Intra State movement of food grains &amp; FPS dealers margin under NFSA (State Share)</t>
  </si>
  <si>
    <t>Computerization of District and Sub-Ordinate Courts</t>
  </si>
  <si>
    <t>FIRST SUPPLEMENTARY DEMANDS FOR GRANTS - 2022-23</t>
  </si>
  <si>
    <t>The supplementary is required for implementation of schemes under Special Assstance to States for Capital Investment for 2022-23 (Loans)</t>
  </si>
  <si>
    <t>CULTURE</t>
  </si>
  <si>
    <t>13.38.71</t>
  </si>
  <si>
    <t>13.38.72</t>
  </si>
  <si>
    <t>Implementation of Central Schemes</t>
  </si>
  <si>
    <t>Construction of Sikkim Medical College- Special Central Assistance (Capital)</t>
  </si>
  <si>
    <t>Recurring expenses of managed MPLS WAN for subordinate Courts</t>
  </si>
  <si>
    <t>63.00.60</t>
  </si>
  <si>
    <t>e-Prison Project (Central Share)</t>
  </si>
  <si>
    <t>Arrear payment of Col. D.N.Bhutia, Retired Secretary</t>
  </si>
  <si>
    <t>The Supplementary is required for engagement of legal experts for Companies Act</t>
  </si>
  <si>
    <t>HCM's announcement for Har Ghar Tiranga Abhiyaan</t>
  </si>
  <si>
    <t>Land Revenue &amp; Disaster Management</t>
  </si>
  <si>
    <t>Purchase of Ambulance</t>
  </si>
  <si>
    <t>Khelo India Sports Centre of Excellence</t>
  </si>
  <si>
    <t>Operational Expenses of Khelo India</t>
  </si>
  <si>
    <t>Upgradation of Kyongsa Play Ground upto International Standard with Track &amp; Field Phase I -Special Central Assistance- Capital</t>
  </si>
  <si>
    <t>Implementation of schemes under Special Assstance to States for Capital Investment for 2022-23 (Loans)</t>
  </si>
  <si>
    <t>Construction of Archery Field, Boxing Arena and Upgradation of Existing Infrastructure at Reshithang in East Sikkim -Special Central Assistance- Capital</t>
  </si>
  <si>
    <t>Extension of Central Park at Namchi, South Sikkim- Special Central Assistance (Capital)</t>
  </si>
  <si>
    <t>Smart Cities</t>
  </si>
  <si>
    <t>73.45.82</t>
  </si>
  <si>
    <t>Gangtok Smart Cities (State Share)</t>
  </si>
  <si>
    <t>Namchi Smart Cities (State Share)</t>
  </si>
  <si>
    <t>(e)</t>
  </si>
  <si>
    <t>Payment of terminal gratuity</t>
  </si>
  <si>
    <t>Food and Civil Supplies</t>
  </si>
  <si>
    <t xml:space="preserve">Forest and Environment </t>
  </si>
  <si>
    <t>Health and Family Welfare</t>
  </si>
  <si>
    <t>Information and Public Relation</t>
  </si>
  <si>
    <t>Public Health Engineering</t>
  </si>
  <si>
    <t>Rural Development</t>
  </si>
  <si>
    <t>Culture</t>
  </si>
  <si>
    <t>Power</t>
  </si>
  <si>
    <t>NESIDS</t>
  </si>
  <si>
    <t>Unspent of Central Schemes</t>
  </si>
  <si>
    <t>The supplementary is required for implementation of schemes under Special Assistance to States for Capital Investment for 2022-23 (Loans)</t>
  </si>
  <si>
    <t>HCMs announcement for Har Ghar Tiranga Abhiyan (Rs 50 Lakh)</t>
  </si>
  <si>
    <t>Rodhi Ghar at Sichey. This entails no Net Outgo as the allocation has been made by way of surrender from within the Grant.</t>
  </si>
  <si>
    <t>Khanchendzonga State University at Tarku, South Sikkim- Special Central Assistance (Capital)</t>
  </si>
  <si>
    <t>Yoga Day Celebration (Rs 10 lakh) &amp; HCMs announcement for Har Ghar Tiranga Abhiyan (Rs 50 Lakh)</t>
  </si>
  <si>
    <t>Implementation of schemes under Special Assistance to States for Capital Investment for 2022-23 (Loans)</t>
  </si>
  <si>
    <t>Token provison for State Share</t>
  </si>
  <si>
    <t>Payment of wages</t>
  </si>
  <si>
    <t>Recovery Programme of Snow Leopard in Sikkim (Central Share)</t>
  </si>
  <si>
    <t>Recovery Programme of Snow Leopard in Sikkim (State Share)</t>
  </si>
  <si>
    <t>60.00.60</t>
  </si>
  <si>
    <t>Capital Outlay on Medical &amp; Public Health</t>
  </si>
  <si>
    <t>Other Social Security &amp; Welfare Programmes</t>
  </si>
  <si>
    <t>Grant in Aid to Eco Cultural Heritage Film Village, Yangang</t>
  </si>
  <si>
    <t>Payment of Salary of 2 Home Guards and 8 Security Assistants</t>
  </si>
  <si>
    <t>Accelerated Irrigation Benefit Programme
(Central Share)</t>
  </si>
  <si>
    <t>Rationalisation of Minor Irrigation Statistics 
(Central Share)</t>
  </si>
  <si>
    <t>Rationalisation of Minor Irrigation Statistics
(Central Share)</t>
  </si>
  <si>
    <t>Rents, Rates and Taxes</t>
  </si>
  <si>
    <t>Supply, Design, Testing, Commissioning and Documentation of Gas Insulated Switch Gear (GIS) Sub- Stations in Gangtok- Special Central Assistance (Capital)</t>
  </si>
  <si>
    <t xml:space="preserve">System Agumentation, Modernization and Strengthening of Power Transmission and Distribution Network in Sikkim-Special Central Assistance (Capital) </t>
  </si>
  <si>
    <t>54.63.53</t>
  </si>
  <si>
    <t>54.64.53</t>
  </si>
  <si>
    <t xml:space="preserve">Payment of Wages </t>
  </si>
  <si>
    <t xml:space="preserve">The supplementary is required for </t>
  </si>
  <si>
    <t>Widening and Improvement of Road from Namchi to Birdhang via Kitchdumra are connecting the West District to South District in Sikkim NESIDS (Central Share)</t>
  </si>
  <si>
    <t>Construction of Steel Bridge, Culverts and major restoration works along Namchi- Rong- Sumbuk Road, Namchi, South Sikkim- Special Central Assistance (Capital)</t>
  </si>
  <si>
    <t>46</t>
  </si>
  <si>
    <t>61.46.70</t>
  </si>
  <si>
    <t xml:space="preserve">Ropeway at Namchi </t>
  </si>
  <si>
    <t xml:space="preserve">Grants to STDC for Global Investors' Meet </t>
  </si>
  <si>
    <t>Token provision provided for corresponding State Share for Smart Cities. This does not entail any net outgo as the allocation is met by way of surrender from within the grants</t>
  </si>
  <si>
    <t>73.48.82</t>
  </si>
  <si>
    <t>The supplementary is required for payment of RDA Salary</t>
  </si>
  <si>
    <t>Establishment of Netaji Subash Chandra Bose Centre of Excellence - Special Central Assistance
 (Capital)</t>
  </si>
  <si>
    <t>Establishment of Netaji Subash Chandra Bose Centre of Excellence - Special Central Assistance 
(Capital)</t>
  </si>
  <si>
    <t>Token provision for State Share</t>
  </si>
  <si>
    <t>Development of Eco- Tourism Zone at Zandi Dara under Barsey Rhododendron Sanctuary 
(Central Share)</t>
  </si>
  <si>
    <t>The Supplementary is required for repair and maintenance works which will be met from the unspent balance of the Scheme</t>
  </si>
  <si>
    <t>Payment of extra wages under Sewerage Division</t>
  </si>
  <si>
    <t>Meet Operational Expenses of Ropeway at Namchi. This does not entail any net outgo as the allocation is met by way of surrender from within the grants</t>
  </si>
  <si>
    <t>Special Central Assistance to States for Capital Investment 2022-23 (Loan)</t>
  </si>
  <si>
    <t>Panchayati Raj Institution</t>
  </si>
  <si>
    <r>
      <t xml:space="preserve">        Subject :</t>
    </r>
    <r>
      <rPr>
        <b/>
        <u/>
        <sz val="11"/>
        <rFont val="Times New Roman"/>
        <family val="1"/>
      </rPr>
      <t xml:space="preserve"> First Batch of Supplementary Demands for Grants, 2022-23
</t>
    </r>
    <r>
      <rPr>
        <sz val="11"/>
        <rFont val="Times New Roman"/>
        <family val="1"/>
      </rPr>
      <t xml:space="preserve">
                    The first batch of Supplementary Demands for Grants for 2022-23 includes 20 grants.  Approval of the Legislative Assembly is sought to authorise gross additional expenditure of   </t>
    </r>
    <r>
      <rPr>
        <sz val="11"/>
        <rFont val="Rupee Foradian"/>
        <family val="2"/>
      </rPr>
      <t xml:space="preserve">` </t>
    </r>
    <r>
      <rPr>
        <sz val="11"/>
        <rFont val="Times New Roman"/>
        <family val="1"/>
      </rPr>
      <t xml:space="preserve">35972.27 lakh comprising of </t>
    </r>
    <r>
      <rPr>
        <sz val="11"/>
        <rFont val="Rupee Foradian"/>
        <family val="2"/>
      </rPr>
      <t>`</t>
    </r>
    <r>
      <rPr>
        <sz val="11"/>
        <rFont val="Times New Roman"/>
        <family val="1"/>
      </rPr>
      <t xml:space="preserve"> 2002.76  lakh on Revenue Account and </t>
    </r>
    <r>
      <rPr>
        <sz val="11"/>
        <rFont val="Rupee Foradian"/>
        <family val="2"/>
      </rPr>
      <t xml:space="preserve"> ` </t>
    </r>
    <r>
      <rPr>
        <sz val="11"/>
        <rFont val="Times New Roman"/>
        <family val="1"/>
      </rPr>
      <t xml:space="preserve">33969.51 lakh on Capital Account. Of this,  the proposals involving net cash outgo aggregates to </t>
    </r>
    <r>
      <rPr>
        <sz val="11"/>
        <rFont val="Rupee Foradian"/>
        <family val="2"/>
      </rPr>
      <t xml:space="preserve">` </t>
    </r>
    <r>
      <rPr>
        <sz val="11"/>
        <rFont val="Times New Roman"/>
        <family val="1"/>
      </rPr>
      <t xml:space="preserve">34307.53 lakh. </t>
    </r>
  </si>
</sst>
</file>

<file path=xl/styles.xml><?xml version="1.0" encoding="utf-8"?>
<styleSheet xmlns="http://schemas.openxmlformats.org/spreadsheetml/2006/main">
  <numFmts count="24">
    <numFmt numFmtId="43" formatCode="_ * #,##0.00_ ;_ * \-#,##0.00_ ;_ * &quot;-&quot;??_ ;_ @_ "/>
    <numFmt numFmtId="164" formatCode="_(&quot;$&quot;* #,##0.00_);_(&quot;$&quot;* \(#,##0.00\);_(&quot;$&quot;* &quot;-&quot;??_);_(@_)"/>
    <numFmt numFmtId="165" formatCode="_(* #,##0.00_);_(* \(#,##0.00\);_(* &quot;-&quot;??_);_(@_)"/>
    <numFmt numFmtId="166" formatCode="_-* #,##0.00\ _k_r_-;\-* #,##0.00\ _k_r_-;_-* &quot;-&quot;??\ _k_r_-;_-@_-"/>
    <numFmt numFmtId="168" formatCode="0#"/>
    <numFmt numFmtId="169" formatCode="0##"/>
    <numFmt numFmtId="170" formatCode="##"/>
    <numFmt numFmtId="172" formatCode="00000#"/>
    <numFmt numFmtId="173" formatCode="00.00#"/>
    <numFmt numFmtId="174" formatCode="00.###"/>
    <numFmt numFmtId="175" formatCode="00.#00"/>
    <numFmt numFmtId="176" formatCode="00.000"/>
    <numFmt numFmtId="177" formatCode="0#.###"/>
    <numFmt numFmtId="178" formatCode="0#.#00"/>
    <numFmt numFmtId="179" formatCode="0#.000"/>
    <numFmt numFmtId="180" formatCode="00.00"/>
    <numFmt numFmtId="181" formatCode="0;[Red]0"/>
    <numFmt numFmtId="182" formatCode="00"/>
    <numFmt numFmtId="183" formatCode="_(* #,##0_);_(* \(#,##0\);_(* &quot;-&quot;??_);_(@_)"/>
    <numFmt numFmtId="185" formatCode="00#"/>
    <numFmt numFmtId="188" formatCode="_ * #,##0_ ;_ * \-#,##0_ ;_ * &quot;-&quot;??_ ;_ @_ "/>
    <numFmt numFmtId="190" formatCode="00.##"/>
    <numFmt numFmtId="197" formatCode="0#.00#"/>
    <numFmt numFmtId="201" formatCode="##.##.#0"/>
  </numFmts>
  <fonts count="54">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imes New Roman"/>
      <family val="1"/>
    </font>
    <font>
      <sz val="10"/>
      <name val="Times New Roman"/>
      <family val="1"/>
    </font>
    <font>
      <b/>
      <i/>
      <sz val="10"/>
      <name val="Times New Roman"/>
      <family val="1"/>
    </font>
    <font>
      <i/>
      <sz val="10"/>
      <name val="Times New Roman"/>
      <family val="1"/>
    </font>
    <font>
      <sz val="10"/>
      <name val="Courier"/>
      <family val="3"/>
    </font>
    <font>
      <b/>
      <sz val="12"/>
      <name val="Times New Roman"/>
      <family val="1"/>
    </font>
    <font>
      <sz val="11"/>
      <name val="Times New Roman"/>
      <family val="1"/>
    </font>
    <font>
      <b/>
      <sz val="11"/>
      <name val="Times New Roman"/>
      <family val="1"/>
    </font>
    <font>
      <i/>
      <sz val="10"/>
      <name val="Rupee Foradian"/>
      <family val="2"/>
    </font>
    <font>
      <sz val="10"/>
      <name val="Arial"/>
      <family val="2"/>
    </font>
    <font>
      <b/>
      <i/>
      <sz val="11"/>
      <name val="Times New Roman"/>
      <family val="1"/>
    </font>
    <font>
      <b/>
      <i/>
      <sz val="11"/>
      <name val="Rupee Foradian"/>
      <family val="2"/>
    </font>
    <font>
      <sz val="10"/>
      <name val="Arial"/>
      <family val="2"/>
    </font>
    <font>
      <sz val="10"/>
      <name val="Arial"/>
      <family val="2"/>
    </font>
    <font>
      <b/>
      <u/>
      <sz val="11"/>
      <name val="Times New Roman"/>
      <family val="1"/>
    </font>
    <font>
      <sz val="10"/>
      <name val="Arial"/>
      <family val="2"/>
    </font>
    <font>
      <sz val="11"/>
      <name val="Rupee Foradian"/>
      <family val="2"/>
    </font>
    <font>
      <b/>
      <sz val="10.5"/>
      <name val="Times New Roman"/>
      <family val="1"/>
    </font>
    <font>
      <sz val="10.5"/>
      <name val="Times New Roman"/>
      <family val="1"/>
    </font>
    <font>
      <i/>
      <sz val="10.5"/>
      <name val="Times New Roman"/>
      <family val="1"/>
    </font>
    <font>
      <i/>
      <sz val="10.5"/>
      <name val="Rupee Foradian"/>
      <family val="2"/>
    </font>
    <font>
      <b/>
      <sz val="9"/>
      <color indexed="81"/>
      <name val="Tahoma"/>
      <family val="2"/>
    </font>
    <font>
      <sz val="9"/>
      <color indexed="81"/>
      <name val="Tahoma"/>
      <family val="2"/>
    </font>
    <font>
      <sz val="10"/>
      <color theme="1"/>
      <name val="Times New Roman"/>
      <family val="1"/>
    </font>
    <font>
      <b/>
      <sz val="10"/>
      <color theme="1"/>
      <name val="Times New Roman"/>
      <family val="1"/>
    </font>
    <font>
      <b/>
      <u/>
      <sz val="10"/>
      <color theme="1"/>
      <name val="Times New Roman"/>
      <family val="1"/>
    </font>
    <font>
      <b/>
      <u/>
      <sz val="10"/>
      <name val="Times New Roman"/>
      <family val="1"/>
    </font>
    <font>
      <b/>
      <sz val="10"/>
      <color rgb="FFFF0000"/>
      <name val="Times New Roman"/>
      <family val="1"/>
    </font>
    <font>
      <sz val="9"/>
      <color indexed="81"/>
      <name val="Tahoma"/>
      <charset val="1"/>
    </font>
    <font>
      <b/>
      <sz val="9"/>
      <color indexed="81"/>
      <name val="Tahoma"/>
      <charset val="1"/>
    </font>
    <font>
      <b/>
      <sz val="10.5"/>
      <color rgb="FFFF0000"/>
      <name val="Times New Roman"/>
      <family val="1"/>
    </font>
    <font>
      <b/>
      <i/>
      <sz val="10.5"/>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s>
  <cellStyleXfs count="90">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5" fontId="2" fillId="0" borderId="0" applyFont="0" applyFill="0" applyBorder="0" applyAlignment="0" applyProtection="0"/>
    <xf numFmtId="165" fontId="17" fillId="0" borderId="0" applyFont="0" applyFill="0" applyBorder="0" applyAlignment="0" applyProtection="0"/>
    <xf numFmtId="165" fontId="31" fillId="0" borderId="0" applyFont="0" applyFill="0" applyBorder="0" applyAlignment="0" applyProtection="0"/>
    <xf numFmtId="165" fontId="34" fillId="0" borderId="0" applyFont="0" applyFill="0" applyBorder="0" applyAlignment="0" applyProtection="0"/>
    <xf numFmtId="165" fontId="35" fillId="0" borderId="0" applyFont="0" applyFill="0" applyBorder="0" applyAlignment="0" applyProtection="0"/>
    <xf numFmtId="165" fontId="37"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7" fillId="0" borderId="0"/>
    <xf numFmtId="0" fontId="16" fillId="0" borderId="0"/>
    <xf numFmtId="0" fontId="26" fillId="0" borderId="0"/>
    <xf numFmtId="0" fontId="16" fillId="0" borderId="0"/>
    <xf numFmtId="0" fontId="16" fillId="0" borderId="0"/>
    <xf numFmtId="0" fontId="16" fillId="0" borderId="0"/>
    <xf numFmtId="0" fontId="16" fillId="0" borderId="0"/>
    <xf numFmtId="0" fontId="16" fillId="0" borderId="0" applyAlignment="0"/>
    <xf numFmtId="0" fontId="17"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16"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185" fontId="2" fillId="0" borderId="0" applyFont="0" applyFill="0" applyBorder="0" applyAlignment="0" applyProtection="0"/>
    <xf numFmtId="185" fontId="2" fillId="0" borderId="0" applyFont="0" applyFill="0" applyBorder="0" applyAlignment="0" applyProtection="0"/>
    <xf numFmtId="0" fontId="16" fillId="0" borderId="0"/>
    <xf numFmtId="43" fontId="2"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0" fontId="16"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cellStyleXfs>
  <cellXfs count="947">
    <xf numFmtId="0" fontId="0" fillId="0" borderId="0" xfId="0"/>
    <xf numFmtId="0" fontId="23" fillId="0" borderId="0" xfId="49" applyFont="1" applyFill="1" applyProtection="1"/>
    <xf numFmtId="0" fontId="23" fillId="0" borderId="0" xfId="49" applyFont="1" applyFill="1" applyBorder="1" applyAlignment="1" applyProtection="1">
      <alignment horizontal="left" vertical="top" wrapText="1"/>
    </xf>
    <xf numFmtId="0" fontId="23" fillId="0" borderId="0" xfId="49" applyFont="1" applyFill="1" applyBorder="1" applyAlignment="1" applyProtection="1">
      <alignment horizontal="right" vertical="top" wrapText="1"/>
    </xf>
    <xf numFmtId="0" fontId="23" fillId="0" borderId="0" xfId="48" applyNumberFormat="1" applyFont="1" applyFill="1" applyBorder="1" applyAlignment="1" applyProtection="1">
      <alignment horizontal="right"/>
    </xf>
    <xf numFmtId="0" fontId="23" fillId="0" borderId="0" xfId="0" applyFont="1" applyFill="1" applyBorder="1" applyAlignment="1">
      <alignment vertical="top" wrapText="1"/>
    </xf>
    <xf numFmtId="0" fontId="23" fillId="0" borderId="0" xfId="0" applyFont="1" applyFill="1" applyAlignment="1">
      <alignment wrapText="1"/>
    </xf>
    <xf numFmtId="0" fontId="23" fillId="0" borderId="0" xfId="45" applyFont="1" applyFill="1"/>
    <xf numFmtId="0" fontId="23" fillId="0" borderId="0" xfId="0" applyFont="1" applyFill="1" applyAlignment="1">
      <alignment horizontal="center" wrapText="1"/>
    </xf>
    <xf numFmtId="0" fontId="23" fillId="0" borderId="0" xfId="0" applyFont="1" applyFill="1" applyAlignment="1">
      <alignment vertical="top" wrapText="1"/>
    </xf>
    <xf numFmtId="0" fontId="28" fillId="0" borderId="0" xfId="0" applyFont="1"/>
    <xf numFmtId="0" fontId="28" fillId="0" borderId="0" xfId="0" applyFont="1" applyAlignment="1">
      <alignment horizontal="center" vertical="top"/>
    </xf>
    <xf numFmtId="0" fontId="28" fillId="0" borderId="0" xfId="0" applyFont="1" applyAlignment="1">
      <alignment horizontal="center"/>
    </xf>
    <xf numFmtId="0" fontId="29" fillId="0" borderId="0" xfId="0" applyFont="1"/>
    <xf numFmtId="0" fontId="23" fillId="0" borderId="0" xfId="44" applyFont="1" applyFill="1"/>
    <xf numFmtId="0" fontId="23" fillId="0" borderId="0" xfId="44" applyNumberFormat="1" applyFont="1" applyFill="1"/>
    <xf numFmtId="0" fontId="23" fillId="0" borderId="0" xfId="46" applyFont="1" applyFill="1" applyBorder="1" applyAlignment="1">
      <alignment horizontal="right" vertical="top" wrapText="1"/>
    </xf>
    <xf numFmtId="0" fontId="22" fillId="0" borderId="0" xfId="46" applyFont="1" applyFill="1" applyBorder="1" applyAlignment="1" applyProtection="1">
      <alignment horizontal="left" vertical="top" wrapText="1"/>
    </xf>
    <xf numFmtId="0" fontId="23" fillId="0" borderId="0" xfId="46" applyNumberFormat="1" applyFont="1" applyFill="1"/>
    <xf numFmtId="0" fontId="23" fillId="0" borderId="0" xfId="46" applyNumberFormat="1" applyFont="1" applyFill="1" applyAlignment="1">
      <alignment horizontal="right"/>
    </xf>
    <xf numFmtId="0" fontId="23" fillId="0" borderId="0" xfId="46" applyNumberFormat="1" applyFont="1" applyFill="1" applyBorder="1" applyAlignment="1">
      <alignment horizontal="right"/>
    </xf>
    <xf numFmtId="0" fontId="22" fillId="0" borderId="0" xfId="46" applyFont="1" applyFill="1" applyBorder="1" applyAlignment="1">
      <alignment horizontal="right" vertical="top" wrapText="1"/>
    </xf>
    <xf numFmtId="0" fontId="22" fillId="0" borderId="0" xfId="46" applyFont="1" applyFill="1" applyBorder="1" applyAlignment="1">
      <alignment vertical="top" wrapText="1"/>
    </xf>
    <xf numFmtId="168" fontId="23" fillId="0" borderId="0" xfId="46" applyNumberFormat="1" applyFont="1" applyFill="1" applyBorder="1" applyAlignment="1">
      <alignment horizontal="right" vertical="top" wrapText="1"/>
    </xf>
    <xf numFmtId="0" fontId="23" fillId="0" borderId="0" xfId="46" applyFont="1" applyFill="1" applyBorder="1" applyAlignment="1" applyProtection="1">
      <alignment vertical="top" wrapText="1"/>
    </xf>
    <xf numFmtId="0" fontId="23" fillId="0" borderId="0" xfId="46" applyFont="1" applyFill="1" applyBorder="1" applyAlignment="1" applyProtection="1">
      <alignment horizontal="left" vertical="top" wrapText="1"/>
    </xf>
    <xf numFmtId="0" fontId="23" fillId="0" borderId="0" xfId="46" applyNumberFormat="1" applyFont="1" applyFill="1" applyBorder="1" applyAlignment="1" applyProtection="1">
      <alignment horizontal="right"/>
    </xf>
    <xf numFmtId="179" fontId="22" fillId="0" borderId="0" xfId="46" applyNumberFormat="1" applyFont="1" applyFill="1" applyBorder="1" applyAlignment="1">
      <alignment horizontal="right" vertical="top" wrapText="1"/>
    </xf>
    <xf numFmtId="0" fontId="23" fillId="0" borderId="10" xfId="46" applyFont="1" applyFill="1" applyBorder="1" applyAlignment="1">
      <alignment horizontal="left" vertical="top" wrapText="1"/>
    </xf>
    <xf numFmtId="0" fontId="23" fillId="0" borderId="10" xfId="46" applyFont="1" applyFill="1" applyBorder="1" applyAlignment="1">
      <alignment horizontal="right" vertical="top" wrapText="1"/>
    </xf>
    <xf numFmtId="0" fontId="23" fillId="0" borderId="0" xfId="0" applyFont="1" applyFill="1"/>
    <xf numFmtId="0" fontId="23" fillId="0" borderId="0" xfId="0" applyFont="1" applyFill="1" applyBorder="1"/>
    <xf numFmtId="0" fontId="23" fillId="0" borderId="0" xfId="0" applyFont="1" applyFill="1" applyBorder="1" applyAlignment="1">
      <alignment horizontal="right"/>
    </xf>
    <xf numFmtId="0" fontId="22" fillId="0" borderId="0" xfId="0" applyFont="1" applyFill="1" applyBorder="1" applyAlignment="1">
      <alignment horizontal="right"/>
    </xf>
    <xf numFmtId="0" fontId="23" fillId="0" borderId="0" xfId="0" applyFont="1" applyFill="1" applyAlignment="1">
      <alignment horizontal="right"/>
    </xf>
    <xf numFmtId="0" fontId="23" fillId="0" borderId="10" xfId="0" applyFont="1" applyFill="1" applyBorder="1"/>
    <xf numFmtId="0" fontId="22" fillId="0" borderId="10" xfId="0" applyFont="1" applyFill="1" applyBorder="1" applyAlignment="1">
      <alignment horizontal="right"/>
    </xf>
    <xf numFmtId="0" fontId="22" fillId="0" borderId="0" xfId="0" applyFont="1" applyFill="1" applyAlignment="1">
      <alignment horizontal="left"/>
    </xf>
    <xf numFmtId="0" fontId="23" fillId="0" borderId="0" xfId="0" applyFont="1" applyFill="1" applyBorder="1" applyAlignment="1">
      <alignment horizontal="center"/>
    </xf>
    <xf numFmtId="0" fontId="22" fillId="0" borderId="0" xfId="0" applyFont="1" applyFill="1"/>
    <xf numFmtId="0" fontId="22" fillId="0" borderId="0" xfId="0" applyFont="1" applyFill="1" applyBorder="1" applyAlignment="1">
      <alignment horizontal="center"/>
    </xf>
    <xf numFmtId="0" fontId="23" fillId="0" borderId="0" xfId="0" applyFont="1" applyFill="1" applyAlignment="1">
      <alignment horizontal="left"/>
    </xf>
    <xf numFmtId="0" fontId="23" fillId="0" borderId="10" xfId="0" applyFont="1" applyFill="1" applyBorder="1" applyAlignment="1">
      <alignment horizontal="center"/>
    </xf>
    <xf numFmtId="0" fontId="23" fillId="0" borderId="10" xfId="0" applyFont="1" applyFill="1" applyBorder="1" applyAlignment="1">
      <alignment horizontal="right"/>
    </xf>
    <xf numFmtId="0" fontId="23" fillId="0" borderId="0" xfId="0" applyFont="1" applyFill="1" applyAlignment="1">
      <alignment horizontal="center"/>
    </xf>
    <xf numFmtId="0" fontId="23" fillId="0" borderId="13" xfId="0" applyFont="1" applyFill="1" applyBorder="1" applyAlignment="1">
      <alignment horizontal="right"/>
    </xf>
    <xf numFmtId="0" fontId="22" fillId="0" borderId="13" xfId="0" applyFont="1" applyFill="1" applyBorder="1" applyAlignment="1">
      <alignment horizontal="right"/>
    </xf>
    <xf numFmtId="0" fontId="23" fillId="0" borderId="0" xfId="45" applyFont="1" applyFill="1" applyAlignment="1">
      <alignment horizontal="center" vertical="top"/>
    </xf>
    <xf numFmtId="0" fontId="23" fillId="0" borderId="0" xfId="45" applyFont="1" applyFill="1" applyAlignment="1">
      <alignment horizontal="left" vertical="top" wrapText="1"/>
    </xf>
    <xf numFmtId="0" fontId="23" fillId="0" borderId="0" xfId="44" applyNumberFormat="1" applyFont="1" applyFill="1" applyBorder="1" applyAlignment="1" applyProtection="1">
      <alignment horizontal="right"/>
    </xf>
    <xf numFmtId="172" fontId="23" fillId="0" borderId="0" xfId="44" applyNumberFormat="1" applyFont="1" applyFill="1" applyBorder="1" applyAlignment="1">
      <alignment horizontal="right" vertical="top" wrapText="1"/>
    </xf>
    <xf numFmtId="0" fontId="23" fillId="0" borderId="0" xfId="44" applyFont="1" applyFill="1" applyAlignment="1">
      <alignment horizontal="right" vertical="top" wrapText="1"/>
    </xf>
    <xf numFmtId="0" fontId="22" fillId="0" borderId="0" xfId="44" applyFont="1" applyFill="1" applyAlignment="1" applyProtection="1">
      <alignment horizontal="left"/>
    </xf>
    <xf numFmtId="0" fontId="23" fillId="0" borderId="0" xfId="44" applyNumberFormat="1" applyFont="1" applyFill="1" applyBorder="1" applyAlignment="1" applyProtection="1">
      <alignment horizontal="right" wrapText="1"/>
    </xf>
    <xf numFmtId="0" fontId="23" fillId="0" borderId="10" xfId="44" applyNumberFormat="1" applyFont="1" applyFill="1" applyBorder="1" applyAlignment="1" applyProtection="1">
      <alignment horizontal="right" wrapText="1"/>
    </xf>
    <xf numFmtId="0" fontId="23" fillId="0" borderId="0" xfId="44" applyFont="1" applyFill="1" applyBorder="1" applyAlignment="1">
      <alignment horizontal="right" vertical="top" wrapText="1"/>
    </xf>
    <xf numFmtId="0" fontId="22" fillId="0" borderId="0" xfId="44" applyFont="1" applyFill="1" applyBorder="1" applyAlignment="1" applyProtection="1">
      <alignment horizontal="left"/>
    </xf>
    <xf numFmtId="0" fontId="22" fillId="0" borderId="0" xfId="44" applyFont="1" applyFill="1" applyBorder="1" applyAlignment="1">
      <alignment horizontal="right" vertical="top" wrapText="1"/>
    </xf>
    <xf numFmtId="0" fontId="22" fillId="0" borderId="0" xfId="44" applyFont="1" applyFill="1" applyBorder="1" applyAlignment="1" applyProtection="1">
      <alignment horizontal="left" vertical="top" wrapText="1"/>
    </xf>
    <xf numFmtId="0" fontId="23" fillId="0" borderId="0" xfId="44" applyNumberFormat="1" applyFont="1" applyFill="1" applyBorder="1"/>
    <xf numFmtId="0" fontId="23" fillId="0" borderId="0" xfId="44" applyFont="1" applyFill="1" applyAlignment="1" applyProtection="1">
      <alignment horizontal="left" vertical="top" wrapText="1"/>
    </xf>
    <xf numFmtId="0" fontId="22" fillId="0" borderId="0" xfId="44" applyFont="1" applyFill="1" applyAlignment="1" applyProtection="1">
      <alignment horizontal="left" vertical="top" wrapText="1"/>
    </xf>
    <xf numFmtId="0" fontId="23" fillId="0" borderId="0" xfId="44" applyNumberFormat="1" applyFont="1" applyFill="1" applyBorder="1" applyAlignment="1">
      <alignment horizontal="right"/>
    </xf>
    <xf numFmtId="168" fontId="23" fillId="0" borderId="0" xfId="44" applyNumberFormat="1" applyFont="1" applyFill="1" applyBorder="1" applyAlignment="1">
      <alignment horizontal="right" vertical="top" wrapText="1"/>
    </xf>
    <xf numFmtId="0" fontId="23" fillId="0" borderId="10" xfId="44" applyFont="1" applyFill="1" applyBorder="1" applyAlignment="1">
      <alignment horizontal="left" vertical="top" wrapText="1"/>
    </xf>
    <xf numFmtId="0" fontId="23" fillId="0" borderId="10" xfId="44" applyFont="1" applyFill="1" applyBorder="1" applyAlignment="1">
      <alignment horizontal="right" vertical="top" wrapText="1"/>
    </xf>
    <xf numFmtId="0" fontId="22" fillId="0" borderId="10" xfId="44" applyFont="1" applyFill="1" applyBorder="1" applyAlignment="1" applyProtection="1">
      <alignment horizontal="left" vertical="top" wrapText="1"/>
    </xf>
    <xf numFmtId="0" fontId="23" fillId="0" borderId="0" xfId="44" applyFont="1" applyFill="1" applyAlignment="1"/>
    <xf numFmtId="0" fontId="23" fillId="0" borderId="0" xfId="44" applyNumberFormat="1" applyFont="1" applyFill="1" applyAlignment="1">
      <alignment horizontal="right" wrapText="1"/>
    </xf>
    <xf numFmtId="0" fontId="23" fillId="0" borderId="11" xfId="44" applyNumberFormat="1" applyFont="1" applyFill="1" applyBorder="1" applyAlignment="1" applyProtection="1">
      <alignment horizontal="right" wrapText="1"/>
    </xf>
    <xf numFmtId="0" fontId="23" fillId="0" borderId="0" xfId="44" applyFont="1" applyFill="1" applyBorder="1"/>
    <xf numFmtId="0" fontId="22" fillId="0" borderId="10" xfId="44" applyFont="1" applyFill="1" applyBorder="1" applyAlignment="1" applyProtection="1">
      <alignment horizontal="left"/>
    </xf>
    <xf numFmtId="0" fontId="23" fillId="0" borderId="0" xfId="44" applyNumberFormat="1" applyFont="1" applyFill="1" applyBorder="1" applyAlignment="1">
      <alignment horizontal="right" wrapText="1"/>
    </xf>
    <xf numFmtId="0" fontId="22" fillId="0" borderId="0" xfId="0" applyFont="1" applyFill="1" applyBorder="1" applyAlignment="1">
      <alignment horizontal="left"/>
    </xf>
    <xf numFmtId="0" fontId="23" fillId="0" borderId="0" xfId="50" applyFont="1" applyFill="1"/>
    <xf numFmtId="0" fontId="28" fillId="0" borderId="0" xfId="0" applyFont="1" applyFill="1" applyBorder="1" applyAlignment="1" applyProtection="1">
      <alignment horizontal="left" vertical="top" wrapText="1"/>
    </xf>
    <xf numFmtId="2" fontId="29" fillId="0" borderId="0" xfId="0" applyNumberFormat="1" applyFont="1" applyFill="1"/>
    <xf numFmtId="0" fontId="32" fillId="0" borderId="0" xfId="0" applyFont="1" applyFill="1" applyBorder="1" applyAlignment="1">
      <alignment horizontal="right"/>
    </xf>
    <xf numFmtId="173" fontId="22" fillId="0" borderId="0" xfId="44" applyNumberFormat="1" applyFont="1" applyFill="1" applyAlignment="1">
      <alignment horizontal="right" vertical="top" wrapText="1"/>
    </xf>
    <xf numFmtId="173" fontId="22" fillId="0" borderId="0" xfId="44" applyNumberFormat="1" applyFont="1" applyFill="1" applyBorder="1" applyAlignment="1">
      <alignment horizontal="right" vertical="top" wrapText="1"/>
    </xf>
    <xf numFmtId="0" fontId="23" fillId="0" borderId="0" xfId="44" applyFont="1" applyFill="1" applyAlignment="1">
      <alignment horizontal="left" vertical="top" wrapText="1"/>
    </xf>
    <xf numFmtId="168" fontId="23" fillId="0" borderId="0" xfId="44" applyNumberFormat="1" applyFont="1" applyFill="1" applyAlignment="1">
      <alignment horizontal="right" vertical="top" wrapText="1"/>
    </xf>
    <xf numFmtId="0" fontId="23" fillId="0" borderId="0" xfId="44" applyFont="1" applyFill="1" applyBorder="1" applyAlignment="1">
      <alignment horizontal="right"/>
    </xf>
    <xf numFmtId="0" fontId="23" fillId="0" borderId="0" xfId="47" applyFont="1" applyFill="1"/>
    <xf numFmtId="0" fontId="23" fillId="0" borderId="0" xfId="47" applyFont="1" applyFill="1" applyBorder="1" applyAlignment="1">
      <alignment horizontal="right" vertical="top" wrapText="1"/>
    </xf>
    <xf numFmtId="0" fontId="23" fillId="0" borderId="0" xfId="47" applyFont="1" applyFill="1" applyBorder="1" applyAlignment="1">
      <alignment horizontal="left"/>
    </xf>
    <xf numFmtId="0" fontId="23" fillId="0" borderId="0" xfId="47" applyFont="1" applyFill="1" applyAlignment="1">
      <alignment horizontal="left"/>
    </xf>
    <xf numFmtId="0" fontId="23" fillId="0" borderId="0" xfId="47" applyNumberFormat="1" applyFont="1" applyFill="1" applyBorder="1" applyAlignment="1" applyProtection="1">
      <alignment horizontal="right"/>
    </xf>
    <xf numFmtId="0" fontId="23" fillId="0" borderId="0" xfId="47" applyNumberFormat="1" applyFont="1" applyFill="1" applyBorder="1" applyAlignment="1" applyProtection="1">
      <alignment horizontal="center"/>
    </xf>
    <xf numFmtId="0" fontId="22" fillId="0" borderId="0" xfId="47" applyFont="1" applyFill="1" applyBorder="1" applyAlignment="1">
      <alignment horizontal="right" vertical="top" wrapText="1"/>
    </xf>
    <xf numFmtId="0" fontId="22" fillId="0" borderId="0" xfId="47" applyFont="1" applyFill="1" applyBorder="1" applyAlignment="1" applyProtection="1">
      <alignment horizontal="left" vertical="top" wrapText="1"/>
    </xf>
    <xf numFmtId="0" fontId="23" fillId="0" borderId="0" xfId="47" applyNumberFormat="1" applyFont="1" applyFill="1" applyBorder="1" applyAlignment="1">
      <alignment horizontal="right" vertical="top" wrapText="1"/>
    </xf>
    <xf numFmtId="0" fontId="23" fillId="0" borderId="11" xfId="47" applyFont="1" applyFill="1" applyBorder="1" applyAlignment="1">
      <alignment horizontal="left" vertical="top" wrapText="1"/>
    </xf>
    <xf numFmtId="0" fontId="23" fillId="0" borderId="0" xfId="47" applyNumberFormat="1" applyFont="1" applyFill="1" applyAlignment="1">
      <alignment horizontal="right"/>
    </xf>
    <xf numFmtId="0" fontId="23" fillId="0" borderId="0" xfId="47" applyFont="1" applyFill="1" applyBorder="1" applyAlignment="1">
      <alignment vertical="top" wrapText="1"/>
    </xf>
    <xf numFmtId="0" fontId="23" fillId="0" borderId="0" xfId="47" applyNumberFormat="1" applyFont="1" applyFill="1"/>
    <xf numFmtId="175" fontId="22" fillId="0" borderId="0" xfId="47" applyNumberFormat="1" applyFont="1" applyFill="1" applyBorder="1" applyAlignment="1">
      <alignment horizontal="right" vertical="top" wrapText="1"/>
    </xf>
    <xf numFmtId="0" fontId="22" fillId="0" borderId="11" xfId="47" applyFont="1" applyFill="1" applyBorder="1" applyAlignment="1" applyProtection="1">
      <alignment horizontal="left" vertical="top" wrapText="1"/>
    </xf>
    <xf numFmtId="0" fontId="23" fillId="0" borderId="0" xfId="47" applyFont="1" applyFill="1" applyAlignment="1">
      <alignment horizontal="right" vertical="top" wrapText="1"/>
    </xf>
    <xf numFmtId="0" fontId="28" fillId="0" borderId="0" xfId="0" applyFont="1" applyAlignment="1">
      <alignment horizontal="justify" vertical="center"/>
    </xf>
    <xf numFmtId="0" fontId="22" fillId="0" borderId="0" xfId="0" applyFont="1" applyFill="1" applyBorder="1" applyAlignment="1" applyProtection="1">
      <alignment horizontal="left" vertical="center" wrapText="1"/>
    </xf>
    <xf numFmtId="0" fontId="23" fillId="0" borderId="0" xfId="0" applyFont="1" applyFill="1" applyBorder="1" applyAlignment="1">
      <alignment horizontal="center" vertical="center" wrapText="1"/>
    </xf>
    <xf numFmtId="0" fontId="23" fillId="0" borderId="0" xfId="47" applyFont="1" applyFill="1" applyAlignment="1"/>
    <xf numFmtId="0" fontId="23" fillId="0" borderId="10" xfId="47" applyFont="1" applyFill="1" applyBorder="1" applyAlignment="1">
      <alignment horizontal="left" vertical="top" wrapText="1"/>
    </xf>
    <xf numFmtId="0" fontId="22" fillId="0" borderId="10" xfId="47" applyFont="1" applyFill="1" applyBorder="1" applyAlignment="1" applyProtection="1">
      <alignment horizontal="left" vertical="top" wrapText="1"/>
    </xf>
    <xf numFmtId="0" fontId="23" fillId="0" borderId="0" xfId="47" applyFont="1" applyFill="1" applyBorder="1"/>
    <xf numFmtId="0" fontId="22" fillId="0" borderId="11" xfId="47" applyFont="1" applyFill="1" applyBorder="1" applyAlignment="1">
      <alignment horizontal="right" vertical="top" wrapText="1"/>
    </xf>
    <xf numFmtId="0" fontId="23" fillId="0" borderId="0" xfId="47" applyNumberFormat="1" applyFont="1" applyFill="1" applyBorder="1" applyAlignment="1" applyProtection="1">
      <alignment horizontal="right" wrapText="1"/>
    </xf>
    <xf numFmtId="168" fontId="23" fillId="0" borderId="0" xfId="47" applyNumberFormat="1" applyFont="1" applyFill="1" applyBorder="1" applyAlignment="1">
      <alignment horizontal="right" vertical="top" wrapText="1"/>
    </xf>
    <xf numFmtId="176" fontId="22" fillId="0" borderId="0" xfId="47" applyNumberFormat="1" applyFont="1" applyFill="1" applyBorder="1" applyAlignment="1">
      <alignment horizontal="right" vertical="top" wrapText="1"/>
    </xf>
    <xf numFmtId="0" fontId="23" fillId="0" borderId="0" xfId="47" applyNumberFormat="1" applyFont="1" applyFill="1" applyBorder="1"/>
    <xf numFmtId="0" fontId="23" fillId="0" borderId="10" xfId="47" applyFont="1" applyFill="1" applyBorder="1" applyAlignment="1">
      <alignment horizontal="right" vertical="top" wrapText="1"/>
    </xf>
    <xf numFmtId="172" fontId="23" fillId="0" borderId="0" xfId="47" applyNumberFormat="1" applyFont="1" applyFill="1" applyBorder="1" applyAlignment="1">
      <alignment horizontal="right" vertical="top" wrapText="1"/>
    </xf>
    <xf numFmtId="0" fontId="23" fillId="0" borderId="0" xfId="47" applyFont="1" applyFill="1" applyBorder="1" applyAlignment="1" applyProtection="1">
      <alignment vertical="top" wrapText="1"/>
    </xf>
    <xf numFmtId="0" fontId="23" fillId="0" borderId="0" xfId="47" applyFont="1" applyFill="1" applyAlignment="1">
      <alignment horizontal="left" vertical="top"/>
    </xf>
    <xf numFmtId="173" fontId="22" fillId="0" borderId="0" xfId="47" applyNumberFormat="1" applyFont="1" applyFill="1" applyBorder="1" applyAlignment="1">
      <alignment horizontal="right" vertical="top" wrapText="1"/>
    </xf>
    <xf numFmtId="0" fontId="23" fillId="0" borderId="0" xfId="47" applyFont="1" applyFill="1" applyBorder="1" applyAlignment="1"/>
    <xf numFmtId="49" fontId="23" fillId="0" borderId="0" xfId="50" applyNumberFormat="1" applyFont="1" applyFill="1" applyBorder="1" applyAlignment="1">
      <alignment horizontal="right" vertical="top" wrapText="1"/>
    </xf>
    <xf numFmtId="0" fontId="23" fillId="0" borderId="0" xfId="47" applyNumberFormat="1" applyFont="1" applyFill="1" applyBorder="1" applyAlignment="1">
      <alignment horizontal="right"/>
    </xf>
    <xf numFmtId="0" fontId="22" fillId="0" borderId="0" xfId="47" applyFont="1" applyFill="1" applyAlignment="1" applyProtection="1">
      <alignment horizontal="left" vertical="top" wrapText="1"/>
    </xf>
    <xf numFmtId="0" fontId="23" fillId="0" borderId="0" xfId="47" applyFont="1" applyFill="1" applyAlignment="1" applyProtection="1">
      <alignment horizontal="left" vertical="top" wrapText="1"/>
    </xf>
    <xf numFmtId="0" fontId="23" fillId="0" borderId="0" xfId="47" applyFont="1" applyFill="1" applyBorder="1" applyAlignment="1">
      <alignment horizontal="right"/>
    </xf>
    <xf numFmtId="0" fontId="23" fillId="0" borderId="10" xfId="47" applyNumberFormat="1" applyFont="1" applyFill="1" applyBorder="1" applyAlignment="1" applyProtection="1">
      <alignment horizontal="right"/>
    </xf>
    <xf numFmtId="0" fontId="23" fillId="0" borderId="11" xfId="47" applyFont="1" applyFill="1" applyBorder="1" applyAlignment="1">
      <alignment vertical="top" wrapText="1"/>
    </xf>
    <xf numFmtId="0" fontId="23" fillId="0" borderId="0" xfId="44" applyNumberFormat="1" applyFont="1" applyFill="1" applyAlignment="1"/>
    <xf numFmtId="176" fontId="22" fillId="0" borderId="0" xfId="50" applyNumberFormat="1" applyFont="1" applyFill="1" applyBorder="1" applyAlignment="1">
      <alignment horizontal="right" vertical="top" wrapText="1"/>
    </xf>
    <xf numFmtId="0" fontId="23" fillId="0" borderId="0" xfId="0" applyFont="1" applyFill="1" applyAlignment="1">
      <alignment horizontal="center" vertical="top" wrapText="1"/>
    </xf>
    <xf numFmtId="0" fontId="27" fillId="0" borderId="0" xfId="0" applyFont="1" applyAlignment="1">
      <alignment horizontal="center"/>
    </xf>
    <xf numFmtId="0" fontId="23" fillId="0" borderId="0" xfId="49" applyNumberFormat="1" applyFont="1" applyFill="1" applyBorder="1" applyProtection="1"/>
    <xf numFmtId="0" fontId="23" fillId="0" borderId="0" xfId="49" applyNumberFormat="1" applyFont="1" applyFill="1" applyAlignment="1" applyProtection="1">
      <alignment horizontal="right"/>
    </xf>
    <xf numFmtId="0" fontId="23" fillId="0" borderId="0" xfId="48" applyNumberFormat="1" applyFont="1" applyFill="1" applyBorder="1" applyProtection="1"/>
    <xf numFmtId="0" fontId="23" fillId="0" borderId="0" xfId="50" applyNumberFormat="1" applyFont="1" applyFill="1" applyAlignment="1" applyProtection="1">
      <alignment horizontal="left" vertical="top"/>
    </xf>
    <xf numFmtId="0" fontId="23" fillId="0" borderId="0" xfId="50" applyNumberFormat="1" applyFont="1" applyFill="1" applyAlignment="1" applyProtection="1">
      <alignment horizontal="right" vertical="top"/>
    </xf>
    <xf numFmtId="0" fontId="23" fillId="0" borderId="0" xfId="50" applyNumberFormat="1" applyFont="1" applyFill="1" applyBorder="1" applyAlignment="1" applyProtection="1">
      <alignment horizontal="right"/>
    </xf>
    <xf numFmtId="181" fontId="23" fillId="0" borderId="0" xfId="50" applyNumberFormat="1" applyFont="1" applyFill="1" applyBorder="1" applyAlignment="1" applyProtection="1">
      <alignment horizontal="right"/>
    </xf>
    <xf numFmtId="0" fontId="23" fillId="0" borderId="0" xfId="47" applyNumberFormat="1" applyFont="1" applyFill="1" applyAlignment="1" applyProtection="1">
      <alignment horizontal="left" vertical="top"/>
    </xf>
    <xf numFmtId="0" fontId="22" fillId="0" borderId="0" xfId="50" applyNumberFormat="1" applyFont="1" applyFill="1" applyAlignment="1" applyProtection="1">
      <alignment horizontal="right" vertical="top"/>
    </xf>
    <xf numFmtId="0" fontId="22" fillId="0" borderId="0" xfId="50" applyNumberFormat="1" applyFont="1" applyFill="1" applyAlignment="1" applyProtection="1">
      <alignment horizontal="left" vertical="top" wrapText="1"/>
    </xf>
    <xf numFmtId="0" fontId="23" fillId="0" borderId="0" xfId="50" applyFont="1" applyFill="1" applyAlignment="1" applyProtection="1">
      <alignment horizontal="left" vertical="top" wrapText="1"/>
    </xf>
    <xf numFmtId="0" fontId="22" fillId="0" borderId="0" xfId="50" applyFont="1" applyFill="1" applyAlignment="1" applyProtection="1">
      <alignment horizontal="left" vertical="top" wrapText="1"/>
    </xf>
    <xf numFmtId="0" fontId="23" fillId="0" borderId="0" xfId="50" applyNumberFormat="1" applyFont="1" applyFill="1" applyAlignment="1" applyProtection="1">
      <alignment horizontal="left" vertical="top" wrapText="1"/>
    </xf>
    <xf numFmtId="0" fontId="23" fillId="0" borderId="0" xfId="50" applyNumberFormat="1" applyFont="1" applyFill="1" applyBorder="1" applyAlignment="1" applyProtection="1">
      <alignment horizontal="left" vertical="top" wrapText="1"/>
    </xf>
    <xf numFmtId="0" fontId="23" fillId="0" borderId="0" xfId="50" applyNumberFormat="1" applyFont="1" applyFill="1" applyBorder="1" applyAlignment="1" applyProtection="1">
      <alignment horizontal="right" vertical="top"/>
    </xf>
    <xf numFmtId="0" fontId="22" fillId="0" borderId="0" xfId="50" applyFont="1" applyFill="1" applyBorder="1" applyAlignment="1" applyProtection="1">
      <alignment horizontal="left" vertical="top" wrapText="1"/>
    </xf>
    <xf numFmtId="0" fontId="23" fillId="0" borderId="0" xfId="50" applyFont="1" applyFill="1" applyBorder="1" applyAlignment="1" applyProtection="1">
      <alignment horizontal="left" vertical="top" wrapText="1"/>
    </xf>
    <xf numFmtId="0" fontId="23" fillId="0" borderId="0" xfId="50" applyNumberFormat="1" applyFont="1" applyFill="1" applyBorder="1" applyAlignment="1" applyProtection="1">
      <alignment horizontal="right" wrapText="1"/>
    </xf>
    <xf numFmtId="0" fontId="22" fillId="0" borderId="0" xfId="50" applyNumberFormat="1" applyFont="1" applyFill="1" applyBorder="1" applyAlignment="1" applyProtection="1">
      <alignment horizontal="right" vertical="top"/>
    </xf>
    <xf numFmtId="0" fontId="22" fillId="0" borderId="0" xfId="50" applyNumberFormat="1" applyFont="1" applyFill="1" applyBorder="1" applyAlignment="1" applyProtection="1">
      <alignment horizontal="left" vertical="top" wrapText="1"/>
    </xf>
    <xf numFmtId="0" fontId="23" fillId="0" borderId="10" xfId="50" applyNumberFormat="1" applyFont="1" applyFill="1" applyBorder="1" applyAlignment="1" applyProtection="1">
      <alignment horizontal="left" vertical="top"/>
    </xf>
    <xf numFmtId="0" fontId="23" fillId="0" borderId="10" xfId="50" applyNumberFormat="1" applyFont="1" applyFill="1" applyBorder="1" applyAlignment="1" applyProtection="1">
      <alignment horizontal="right" vertical="top"/>
    </xf>
    <xf numFmtId="0" fontId="22" fillId="0" borderId="10" xfId="50" applyNumberFormat="1" applyFont="1" applyFill="1" applyBorder="1" applyAlignment="1" applyProtection="1">
      <alignment horizontal="left" vertical="top" wrapText="1"/>
    </xf>
    <xf numFmtId="0" fontId="23" fillId="0" borderId="10" xfId="50" applyNumberFormat="1" applyFont="1" applyFill="1" applyBorder="1" applyAlignment="1" applyProtection="1">
      <alignment horizontal="right" wrapText="1"/>
    </xf>
    <xf numFmtId="181" fontId="23" fillId="0" borderId="0" xfId="47" applyNumberFormat="1" applyFont="1" applyFill="1" applyBorder="1" applyAlignment="1" applyProtection="1">
      <alignment horizontal="right"/>
    </xf>
    <xf numFmtId="181" fontId="23" fillId="0" borderId="0" xfId="47" applyNumberFormat="1" applyFont="1" applyFill="1"/>
    <xf numFmtId="181" fontId="23" fillId="0" borderId="0" xfId="47" applyNumberFormat="1" applyFont="1" applyFill="1" applyAlignment="1">
      <alignment horizontal="right"/>
    </xf>
    <xf numFmtId="0" fontId="23" fillId="0" borderId="0" xfId="47" applyFont="1" applyFill="1" applyBorder="1" applyAlignment="1">
      <alignment vertical="top"/>
    </xf>
    <xf numFmtId="0" fontId="23" fillId="0" borderId="0" xfId="47" applyFont="1" applyFill="1" applyBorder="1" applyAlignment="1">
      <alignment horizontal="right" vertical="top"/>
    </xf>
    <xf numFmtId="0" fontId="23" fillId="0" borderId="0" xfId="47" applyNumberFormat="1" applyFont="1" applyFill="1" applyAlignment="1" applyProtection="1">
      <alignment horizontal="right"/>
    </xf>
    <xf numFmtId="0" fontId="22" fillId="0" borderId="0" xfId="47" applyFont="1" applyFill="1" applyBorder="1" applyAlignment="1">
      <alignment horizontal="left" vertical="top" wrapText="1"/>
    </xf>
    <xf numFmtId="0" fontId="23" fillId="0" borderId="0" xfId="50" applyNumberFormat="1" applyFont="1" applyFill="1" applyAlignment="1">
      <alignment horizontal="right"/>
    </xf>
    <xf numFmtId="0" fontId="22" fillId="0" borderId="11" xfId="50" applyFont="1" applyFill="1" applyBorder="1" applyAlignment="1" applyProtection="1">
      <alignment horizontal="left" vertical="top" wrapText="1"/>
    </xf>
    <xf numFmtId="0" fontId="22" fillId="0" borderId="10" xfId="47" applyFont="1" applyFill="1" applyBorder="1" applyAlignment="1">
      <alignment vertical="top" wrapText="1"/>
    </xf>
    <xf numFmtId="0" fontId="23" fillId="0" borderId="11" xfId="47" applyNumberFormat="1" applyFont="1" applyFill="1" applyBorder="1" applyAlignment="1" applyProtection="1">
      <alignment horizontal="right"/>
    </xf>
    <xf numFmtId="0" fontId="23" fillId="0" borderId="10" xfId="47" applyFont="1" applyFill="1" applyBorder="1" applyAlignment="1">
      <alignment vertical="top" wrapText="1"/>
    </xf>
    <xf numFmtId="0" fontId="22" fillId="0" borderId="0" xfId="50" applyFont="1" applyFill="1" applyBorder="1" applyAlignment="1">
      <alignment horizontal="right" vertical="top" wrapText="1"/>
    </xf>
    <xf numFmtId="0" fontId="23" fillId="0" borderId="0" xfId="50" applyFont="1" applyFill="1" applyBorder="1" applyAlignment="1">
      <alignment vertical="top" wrapText="1"/>
    </xf>
    <xf numFmtId="168" fontId="23" fillId="0" borderId="0" xfId="50" applyNumberFormat="1" applyFont="1" applyFill="1" applyBorder="1" applyAlignment="1">
      <alignment horizontal="right" vertical="top" wrapText="1"/>
    </xf>
    <xf numFmtId="0" fontId="23" fillId="0" borderId="0" xfId="50" applyFont="1" applyFill="1" applyBorder="1" applyAlignment="1">
      <alignment horizontal="right" vertical="top" wrapText="1"/>
    </xf>
    <xf numFmtId="0" fontId="22" fillId="0" borderId="10" xfId="47" applyFont="1" applyFill="1" applyBorder="1" applyAlignment="1">
      <alignment horizontal="right" vertical="top" wrapText="1"/>
    </xf>
    <xf numFmtId="181" fontId="23" fillId="0" borderId="0" xfId="47" applyNumberFormat="1" applyFont="1" applyFill="1" applyAlignment="1" applyProtection="1">
      <alignment horizontal="left"/>
    </xf>
    <xf numFmtId="0" fontId="23" fillId="0" borderId="0" xfId="50" applyFont="1" applyFill="1" applyBorder="1" applyAlignment="1">
      <alignment horizontal="left" vertical="top"/>
    </xf>
    <xf numFmtId="0" fontId="23" fillId="0" borderId="0" xfId="44" applyFont="1" applyFill="1" applyAlignment="1">
      <alignment horizontal="right"/>
    </xf>
    <xf numFmtId="183" fontId="23" fillId="0" borderId="0" xfId="47" applyNumberFormat="1" applyFont="1" applyFill="1" applyAlignment="1">
      <alignment horizontal="right"/>
    </xf>
    <xf numFmtId="0" fontId="23" fillId="0" borderId="11" xfId="47" applyFont="1" applyFill="1" applyBorder="1" applyAlignment="1">
      <alignment horizontal="left" vertical="top"/>
    </xf>
    <xf numFmtId="0" fontId="23" fillId="0" borderId="10" xfId="47" applyFont="1" applyFill="1" applyBorder="1" applyAlignment="1">
      <alignment horizontal="left" vertical="top"/>
    </xf>
    <xf numFmtId="0" fontId="22" fillId="0" borderId="0" xfId="47" applyFont="1" applyFill="1" applyBorder="1" applyAlignment="1" applyProtection="1">
      <alignment horizontal="center" vertical="top" wrapText="1"/>
    </xf>
    <xf numFmtId="0" fontId="23" fillId="0" borderId="0" xfId="50" applyNumberFormat="1" applyFont="1" applyFill="1" applyBorder="1" applyAlignment="1">
      <alignment horizontal="right"/>
    </xf>
    <xf numFmtId="172" fontId="23" fillId="0" borderId="0" xfId="50" applyNumberFormat="1" applyFont="1" applyFill="1" applyBorder="1" applyAlignment="1">
      <alignment horizontal="right" vertical="top" wrapText="1"/>
    </xf>
    <xf numFmtId="183" fontId="23" fillId="0" borderId="0" xfId="50" applyNumberFormat="1" applyFont="1" applyFill="1" applyAlignment="1">
      <alignment horizontal="right"/>
    </xf>
    <xf numFmtId="0" fontId="22" fillId="0" borderId="0" xfId="47" applyFont="1" applyFill="1" applyAlignment="1">
      <alignment horizontal="right" vertical="top" wrapText="1"/>
    </xf>
    <xf numFmtId="172" fontId="23" fillId="0" borderId="0" xfId="47" applyNumberFormat="1" applyFont="1" applyFill="1" applyAlignment="1">
      <alignment horizontal="right" vertical="top" wrapText="1"/>
    </xf>
    <xf numFmtId="0" fontId="23" fillId="0" borderId="0" xfId="50" applyFont="1" applyFill="1" applyBorder="1"/>
    <xf numFmtId="0" fontId="23" fillId="0" borderId="0" xfId="50" applyFont="1" applyFill="1" applyBorder="1" applyAlignment="1">
      <alignment horizontal="left" vertical="top" wrapText="1"/>
    </xf>
    <xf numFmtId="178" fontId="22" fillId="0" borderId="0" xfId="46" applyNumberFormat="1" applyFont="1" applyFill="1" applyBorder="1" applyAlignment="1">
      <alignment horizontal="right" vertical="top" wrapText="1"/>
    </xf>
    <xf numFmtId="0" fontId="22" fillId="0" borderId="0" xfId="46" applyFont="1" applyFill="1" applyBorder="1" applyAlignment="1">
      <alignment horizontal="left" vertical="top" wrapText="1"/>
    </xf>
    <xf numFmtId="0" fontId="23" fillId="0" borderId="0" xfId="47" applyFont="1" applyFill="1" applyAlignment="1">
      <alignment vertical="top" wrapText="1"/>
    </xf>
    <xf numFmtId="0" fontId="23" fillId="0" borderId="0" xfId="47" applyFont="1" applyFill="1" applyAlignment="1">
      <alignment horizontal="right"/>
    </xf>
    <xf numFmtId="0" fontId="23" fillId="0" borderId="0" xfId="44" applyNumberFormat="1" applyFont="1" applyFill="1" applyAlignment="1" applyProtection="1">
      <alignment horizontal="center"/>
    </xf>
    <xf numFmtId="0" fontId="22" fillId="0" borderId="11" xfId="44" applyFont="1" applyFill="1" applyBorder="1" applyAlignment="1" applyProtection="1">
      <alignment horizontal="left"/>
    </xf>
    <xf numFmtId="0" fontId="23" fillId="0" borderId="11" xfId="44" applyFont="1" applyFill="1" applyBorder="1" applyAlignment="1">
      <alignment horizontal="left"/>
    </xf>
    <xf numFmtId="0" fontId="23" fillId="0" borderId="0" xfId="44" applyNumberFormat="1" applyFont="1" applyFill="1" applyAlignment="1">
      <alignment horizontal="center"/>
    </xf>
    <xf numFmtId="0" fontId="23" fillId="0" borderId="0" xfId="44" applyNumberFormat="1" applyFont="1" applyFill="1" applyBorder="1" applyAlignment="1" applyProtection="1">
      <alignment horizontal="center"/>
    </xf>
    <xf numFmtId="0" fontId="22" fillId="0" borderId="0" xfId="47" applyFont="1" applyFill="1" applyBorder="1" applyAlignment="1">
      <alignment vertical="top" wrapText="1"/>
    </xf>
    <xf numFmtId="0" fontId="23" fillId="0" borderId="10" xfId="47" applyNumberFormat="1" applyFont="1" applyFill="1" applyBorder="1" applyAlignment="1">
      <alignment horizontal="right"/>
    </xf>
    <xf numFmtId="182" fontId="23" fillId="0" borderId="0" xfId="47" applyNumberFormat="1" applyFont="1" applyFill="1" applyBorder="1" applyAlignment="1">
      <alignment horizontal="right" vertical="top" wrapText="1"/>
    </xf>
    <xf numFmtId="0" fontId="45" fillId="0" borderId="0" xfId="44" applyFont="1" applyFill="1" applyAlignment="1"/>
    <xf numFmtId="0" fontId="45" fillId="0" borderId="0" xfId="44" applyFont="1" applyFill="1" applyBorder="1" applyAlignment="1"/>
    <xf numFmtId="0" fontId="45" fillId="0" borderId="0" xfId="50" applyFont="1" applyFill="1" applyAlignment="1"/>
    <xf numFmtId="0" fontId="22" fillId="0" borderId="14" xfId="45" applyFont="1" applyFill="1" applyBorder="1" applyAlignment="1">
      <alignment horizontal="center" vertical="center" wrapText="1"/>
    </xf>
    <xf numFmtId="0" fontId="22" fillId="0" borderId="14" xfId="45" applyFont="1" applyFill="1" applyBorder="1" applyAlignment="1" applyProtection="1">
      <alignment horizontal="center" vertical="center" wrapText="1"/>
    </xf>
    <xf numFmtId="0" fontId="28" fillId="25" borderId="14" xfId="0" applyFont="1" applyFill="1" applyBorder="1" applyAlignment="1">
      <alignment horizontal="center" vertical="center" wrapText="1"/>
    </xf>
    <xf numFmtId="2" fontId="28" fillId="25" borderId="0" xfId="0" applyNumberFormat="1" applyFont="1" applyFill="1" applyBorder="1" applyAlignment="1">
      <alignment horizontal="right"/>
    </xf>
    <xf numFmtId="0" fontId="28" fillId="0" borderId="14" xfId="0" applyFont="1" applyBorder="1" applyAlignment="1">
      <alignment horizontal="center" vertical="top"/>
    </xf>
    <xf numFmtId="0" fontId="28" fillId="0" borderId="14" xfId="0" applyFont="1" applyBorder="1" applyAlignment="1">
      <alignment horizontal="center"/>
    </xf>
    <xf numFmtId="0" fontId="28" fillId="0" borderId="14" xfId="0" applyFont="1" applyBorder="1"/>
    <xf numFmtId="0" fontId="40" fillId="25" borderId="14" xfId="0" applyFont="1" applyFill="1" applyBorder="1" applyAlignment="1" applyProtection="1">
      <alignment horizontal="left" vertical="center" wrapText="1"/>
    </xf>
    <xf numFmtId="0" fontId="23" fillId="0" borderId="0" xfId="47" applyFont="1" applyFill="1" applyAlignment="1">
      <alignment vertical="center"/>
    </xf>
    <xf numFmtId="165" fontId="22" fillId="0" borderId="11" xfId="28" applyFont="1" applyFill="1" applyBorder="1" applyAlignment="1" applyProtection="1">
      <alignment horizontal="right" wrapText="1"/>
    </xf>
    <xf numFmtId="0" fontId="23" fillId="0" borderId="0" xfId="49" applyNumberFormat="1" applyFont="1" applyFill="1" applyBorder="1" applyAlignment="1" applyProtection="1">
      <alignment horizontal="right"/>
    </xf>
    <xf numFmtId="0" fontId="22" fillId="0" borderId="0" xfId="0" applyNumberFormat="1" applyFont="1" applyFill="1" applyBorder="1" applyAlignment="1" applyProtection="1">
      <alignment horizontal="center"/>
    </xf>
    <xf numFmtId="0" fontId="23" fillId="0" borderId="0" xfId="44" applyFont="1" applyFill="1" applyBorder="1" applyAlignment="1">
      <alignment horizontal="left" vertical="top"/>
    </xf>
    <xf numFmtId="0" fontId="28" fillId="0" borderId="0" xfId="0" applyFont="1" applyFill="1" applyBorder="1" applyAlignment="1" applyProtection="1">
      <alignment horizontal="left" wrapText="1"/>
    </xf>
    <xf numFmtId="0" fontId="40" fillId="0" borderId="14" xfId="0" applyFont="1" applyFill="1" applyBorder="1" applyAlignment="1" applyProtection="1">
      <alignment horizontal="left" vertical="center" wrapText="1"/>
    </xf>
    <xf numFmtId="0" fontId="40" fillId="0" borderId="14" xfId="0" applyFont="1" applyBorder="1" applyAlignment="1" applyProtection="1">
      <alignment horizontal="left" vertical="center" wrapText="1"/>
    </xf>
    <xf numFmtId="0" fontId="23" fillId="0" borderId="0" xfId="50" applyNumberFormat="1" applyFont="1" applyFill="1" applyProtection="1"/>
    <xf numFmtId="168" fontId="23" fillId="0" borderId="0" xfId="50" applyNumberFormat="1" applyFont="1" applyFill="1" applyAlignment="1" applyProtection="1">
      <alignment horizontal="right" vertical="top"/>
    </xf>
    <xf numFmtId="0" fontId="23" fillId="0" borderId="0" xfId="50" applyNumberFormat="1" applyFont="1" applyFill="1" applyBorder="1" applyProtection="1"/>
    <xf numFmtId="49" fontId="23" fillId="0" borderId="0" xfId="50" applyNumberFormat="1" applyFont="1" applyFill="1" applyBorder="1" applyAlignment="1" applyProtection="1">
      <alignment horizontal="right" vertical="top"/>
    </xf>
    <xf numFmtId="183" fontId="23" fillId="0" borderId="0" xfId="47" applyNumberFormat="1" applyFont="1" applyFill="1" applyAlignment="1" applyProtection="1">
      <alignment horizontal="center"/>
    </xf>
    <xf numFmtId="183" fontId="23" fillId="0" borderId="0" xfId="47" applyNumberFormat="1" applyFont="1" applyFill="1" applyBorder="1" applyAlignment="1" applyProtection="1">
      <alignment horizontal="right"/>
    </xf>
    <xf numFmtId="183" fontId="23" fillId="0" borderId="0" xfId="47" applyNumberFormat="1" applyFont="1" applyFill="1" applyBorder="1" applyAlignment="1">
      <alignment horizontal="right"/>
    </xf>
    <xf numFmtId="179" fontId="22" fillId="0" borderId="0" xfId="50" applyNumberFormat="1" applyFont="1" applyFill="1" applyBorder="1" applyAlignment="1">
      <alignment horizontal="right" vertical="top" wrapText="1"/>
    </xf>
    <xf numFmtId="0" fontId="22" fillId="0" borderId="11" xfId="47" applyFont="1" applyFill="1" applyBorder="1" applyAlignment="1">
      <alignment vertical="top" wrapText="1"/>
    </xf>
    <xf numFmtId="0" fontId="23" fillId="0" borderId="0" xfId="44" applyFont="1" applyFill="1" applyBorder="1" applyAlignment="1">
      <alignment horizontal="left"/>
    </xf>
    <xf numFmtId="49" fontId="23" fillId="0" borderId="0" xfId="44" applyNumberFormat="1" applyFont="1" applyFill="1" applyBorder="1" applyAlignment="1">
      <alignment horizontal="right" vertical="top" wrapText="1"/>
    </xf>
    <xf numFmtId="0" fontId="23" fillId="0" borderId="0" xfId="46" applyNumberFormat="1" applyFont="1" applyFill="1" applyBorder="1" applyAlignment="1">
      <alignment horizontal="right" vertical="top" wrapText="1"/>
    </xf>
    <xf numFmtId="0" fontId="22" fillId="0" borderId="10" xfId="46" applyFont="1" applyFill="1" applyBorder="1" applyAlignment="1">
      <alignment horizontal="right" vertical="top" wrapText="1"/>
    </xf>
    <xf numFmtId="0" fontId="22" fillId="0" borderId="10" xfId="46" applyFont="1" applyFill="1" applyBorder="1" applyAlignment="1">
      <alignment vertical="top" wrapText="1"/>
    </xf>
    <xf numFmtId="0" fontId="23" fillId="0" borderId="12" xfId="44" applyNumberFormat="1" applyFont="1" applyFill="1" applyBorder="1" applyAlignment="1" applyProtection="1">
      <alignment horizontal="right" wrapText="1"/>
    </xf>
    <xf numFmtId="0" fontId="22" fillId="0" borderId="10" xfId="50" applyFont="1" applyFill="1" applyBorder="1" applyAlignment="1" applyProtection="1">
      <alignment horizontal="left" vertical="top" wrapText="1"/>
    </xf>
    <xf numFmtId="0" fontId="45" fillId="0" borderId="0" xfId="50" applyFont="1" applyFill="1"/>
    <xf numFmtId="0" fontId="45" fillId="0" borderId="0" xfId="44" applyFont="1" applyFill="1"/>
    <xf numFmtId="0" fontId="23" fillId="0" borderId="11" xfId="47" applyNumberFormat="1" applyFont="1" applyFill="1" applyBorder="1"/>
    <xf numFmtId="0" fontId="22" fillId="0" borderId="13" xfId="0" applyFont="1" applyFill="1" applyBorder="1" applyAlignment="1">
      <alignment horizontal="center"/>
    </xf>
    <xf numFmtId="0" fontId="23" fillId="0" borderId="0" xfId="48" applyFont="1" applyFill="1" applyBorder="1" applyAlignment="1" applyProtection="1">
      <alignment horizontal="left"/>
    </xf>
    <xf numFmtId="0" fontId="23" fillId="0" borderId="0" xfId="61" applyNumberFormat="1" applyFont="1" applyFill="1" applyBorder="1" applyAlignment="1" applyProtection="1">
      <alignment horizontal="right" wrapText="1"/>
    </xf>
    <xf numFmtId="0" fontId="23" fillId="0" borderId="0" xfId="61" applyNumberFormat="1" applyFont="1" applyFill="1" applyAlignment="1" applyProtection="1">
      <alignment horizontal="right" wrapText="1"/>
    </xf>
    <xf numFmtId="43" fontId="23" fillId="0" borderId="0" xfId="61" applyFont="1" applyFill="1" applyBorder="1" applyAlignment="1" applyProtection="1">
      <alignment horizontal="right" wrapText="1"/>
    </xf>
    <xf numFmtId="0" fontId="23" fillId="0" borderId="10" xfId="61" applyNumberFormat="1" applyFont="1" applyFill="1" applyBorder="1" applyAlignment="1" applyProtection="1">
      <alignment horizontal="right" wrapText="1"/>
    </xf>
    <xf numFmtId="181" fontId="23" fillId="0" borderId="0" xfId="61" applyNumberFormat="1" applyFont="1" applyFill="1" applyBorder="1" applyAlignment="1" applyProtection="1">
      <alignment horizontal="right" wrapText="1"/>
    </xf>
    <xf numFmtId="43" fontId="23" fillId="0" borderId="11" xfId="61" applyFont="1" applyFill="1" applyBorder="1" applyAlignment="1" applyProtection="1">
      <alignment horizontal="right" wrapText="1"/>
    </xf>
    <xf numFmtId="0" fontId="23" fillId="0" borderId="11" xfId="61" applyNumberFormat="1" applyFont="1" applyFill="1" applyBorder="1" applyAlignment="1" applyProtection="1">
      <alignment horizontal="right" wrapText="1"/>
    </xf>
    <xf numFmtId="43" fontId="23" fillId="0" borderId="10" xfId="61" applyFont="1" applyFill="1" applyBorder="1" applyAlignment="1" applyProtection="1">
      <alignment horizontal="right" wrapText="1"/>
    </xf>
    <xf numFmtId="43" fontId="23" fillId="0" borderId="0" xfId="61" applyFont="1" applyFill="1" applyAlignment="1" applyProtection="1">
      <alignment horizontal="right" wrapText="1"/>
    </xf>
    <xf numFmtId="0" fontId="23" fillId="0" borderId="0" xfId="61" applyNumberFormat="1" applyFont="1" applyFill="1" applyBorder="1" applyAlignment="1" applyProtection="1">
      <alignment horizontal="right"/>
    </xf>
    <xf numFmtId="183" fontId="23" fillId="0" borderId="0" xfId="61" applyNumberFormat="1" applyFont="1" applyFill="1" applyBorder="1" applyAlignment="1" applyProtection="1">
      <alignment horizontal="right" wrapText="1"/>
    </xf>
    <xf numFmtId="0" fontId="23" fillId="25" borderId="0" xfId="49" applyFont="1" applyFill="1" applyProtection="1"/>
    <xf numFmtId="0" fontId="23" fillId="25" borderId="0" xfId="48" applyNumberFormat="1" applyFont="1" applyFill="1" applyBorder="1" applyAlignment="1" applyProtection="1">
      <alignment horizontal="right"/>
    </xf>
    <xf numFmtId="0" fontId="23" fillId="25" borderId="0" xfId="61" applyNumberFormat="1" applyFont="1" applyFill="1" applyBorder="1" applyAlignment="1" applyProtection="1">
      <alignment horizontal="right" wrapText="1"/>
    </xf>
    <xf numFmtId="0" fontId="23" fillId="25" borderId="11" xfId="61" applyNumberFormat="1" applyFont="1" applyFill="1" applyBorder="1" applyAlignment="1" applyProtection="1">
      <alignment horizontal="right" wrapText="1"/>
    </xf>
    <xf numFmtId="181" fontId="23" fillId="0" borderId="0" xfId="50" applyNumberFormat="1" applyFont="1" applyFill="1" applyBorder="1" applyAlignment="1" applyProtection="1">
      <alignment horizontal="right" wrapText="1"/>
    </xf>
    <xf numFmtId="0" fontId="23" fillId="0" borderId="0" xfId="61" applyNumberFormat="1" applyFont="1" applyFill="1" applyAlignment="1">
      <alignment horizontal="right" wrapText="1"/>
    </xf>
    <xf numFmtId="43" fontId="23" fillId="0" borderId="0" xfId="61" applyFont="1" applyFill="1" applyAlignment="1">
      <alignment horizontal="right" wrapText="1"/>
    </xf>
    <xf numFmtId="43" fontId="23" fillId="0" borderId="0" xfId="61" applyFont="1" applyFill="1" applyBorder="1" applyAlignment="1">
      <alignment horizontal="right" wrapText="1"/>
    </xf>
    <xf numFmtId="43" fontId="23" fillId="0" borderId="11" xfId="61" applyFont="1" applyFill="1" applyBorder="1" applyAlignment="1">
      <alignment horizontal="right" wrapText="1"/>
    </xf>
    <xf numFmtId="181" fontId="23" fillId="0" borderId="0" xfId="47" applyNumberFormat="1" applyFont="1" applyFill="1" applyBorder="1" applyAlignment="1">
      <alignment horizontal="right"/>
    </xf>
    <xf numFmtId="0" fontId="23" fillId="0" borderId="0" xfId="61" applyNumberFormat="1" applyFont="1" applyFill="1" applyBorder="1" applyAlignment="1">
      <alignment horizontal="right" wrapText="1"/>
    </xf>
    <xf numFmtId="43" fontId="23" fillId="0" borderId="0" xfId="61" applyFont="1" applyFill="1" applyAlignment="1" applyProtection="1">
      <alignment horizontal="right"/>
    </xf>
    <xf numFmtId="0" fontId="23" fillId="0" borderId="0" xfId="61" applyNumberFormat="1" applyFont="1" applyFill="1" applyAlignment="1" applyProtection="1">
      <alignment horizontal="right"/>
    </xf>
    <xf numFmtId="0" fontId="45" fillId="0" borderId="0" xfId="49" applyFont="1" applyFill="1" applyProtection="1"/>
    <xf numFmtId="0" fontId="45" fillId="0" borderId="11" xfId="49" applyFont="1" applyFill="1" applyBorder="1" applyAlignment="1" applyProtection="1">
      <alignment vertical="top"/>
    </xf>
    <xf numFmtId="49" fontId="45" fillId="0" borderId="11" xfId="49" applyNumberFormat="1" applyFont="1" applyFill="1" applyBorder="1" applyAlignment="1" applyProtection="1">
      <alignment horizontal="center" vertical="top"/>
    </xf>
    <xf numFmtId="0" fontId="45" fillId="0" borderId="11" xfId="49" applyFont="1" applyFill="1" applyBorder="1" applyAlignment="1" applyProtection="1"/>
    <xf numFmtId="49" fontId="45" fillId="0" borderId="11" xfId="49" applyNumberFormat="1" applyFont="1" applyFill="1" applyBorder="1" applyAlignment="1" applyProtection="1">
      <alignment horizontal="center"/>
    </xf>
    <xf numFmtId="0" fontId="45" fillId="0" borderId="0" xfId="61" applyNumberFormat="1" applyFont="1" applyFill="1" applyAlignment="1" applyProtection="1">
      <alignment horizontal="right" wrapText="1"/>
    </xf>
    <xf numFmtId="0" fontId="45" fillId="0" borderId="10" xfId="61" applyNumberFormat="1" applyFont="1" applyFill="1" applyBorder="1" applyAlignment="1" applyProtection="1">
      <alignment horizontal="right" wrapText="1"/>
    </xf>
    <xf numFmtId="0" fontId="45" fillId="0" borderId="0" xfId="61" applyNumberFormat="1" applyFont="1" applyFill="1" applyBorder="1" applyAlignment="1" applyProtection="1">
      <alignment horizontal="right" wrapText="1"/>
    </xf>
    <xf numFmtId="43" fontId="45" fillId="0" borderId="0" xfId="61" applyFont="1" applyFill="1" applyBorder="1" applyAlignment="1" applyProtection="1">
      <alignment horizontal="right" wrapText="1"/>
    </xf>
    <xf numFmtId="43" fontId="45" fillId="0" borderId="11" xfId="61" applyFont="1" applyFill="1" applyBorder="1" applyAlignment="1" applyProtection="1">
      <alignment horizontal="right" wrapText="1"/>
    </xf>
    <xf numFmtId="0" fontId="45" fillId="0" borderId="11" xfId="61" applyNumberFormat="1" applyFont="1" applyFill="1" applyBorder="1" applyAlignment="1" applyProtection="1">
      <alignment horizontal="right" wrapText="1"/>
    </xf>
    <xf numFmtId="0" fontId="46" fillId="0" borderId="0" xfId="0" applyNumberFormat="1" applyFont="1" applyFill="1" applyBorder="1" applyAlignment="1" applyProtection="1">
      <alignment horizontal="center"/>
    </xf>
    <xf numFmtId="0" fontId="23" fillId="0" borderId="11" xfId="61" applyNumberFormat="1" applyFont="1" applyFill="1" applyBorder="1" applyAlignment="1">
      <alignment horizontal="right" wrapText="1"/>
    </xf>
    <xf numFmtId="0" fontId="23" fillId="0" borderId="10" xfId="61" applyNumberFormat="1" applyFont="1" applyFill="1" applyBorder="1" applyAlignment="1">
      <alignment horizontal="right" wrapText="1"/>
    </xf>
    <xf numFmtId="43" fontId="23" fillId="0" borderId="10" xfId="61" applyFont="1" applyFill="1" applyBorder="1" applyAlignment="1">
      <alignment horizontal="right" wrapText="1"/>
    </xf>
    <xf numFmtId="0" fontId="45" fillId="0" borderId="0" xfId="44" applyFont="1" applyFill="1" applyAlignment="1">
      <alignment horizontal="right"/>
    </xf>
    <xf numFmtId="0" fontId="46" fillId="0" borderId="0" xfId="44" applyFont="1" applyFill="1" applyBorder="1" applyAlignment="1" applyProtection="1">
      <alignment horizontal="center"/>
    </xf>
    <xf numFmtId="0" fontId="46" fillId="0" borderId="0" xfId="44" applyNumberFormat="1" applyFont="1" applyFill="1" applyBorder="1" applyAlignment="1" applyProtection="1">
      <alignment horizontal="center"/>
    </xf>
    <xf numFmtId="0" fontId="45" fillId="0" borderId="0" xfId="44" applyFont="1" applyFill="1" applyAlignment="1">
      <alignment vertical="top" wrapText="1"/>
    </xf>
    <xf numFmtId="0" fontId="45" fillId="0" borderId="0" xfId="44" applyNumberFormat="1" applyFont="1" applyFill="1"/>
    <xf numFmtId="0" fontId="45" fillId="0" borderId="0" xfId="61" applyNumberFormat="1" applyFont="1" applyFill="1" applyAlignment="1">
      <alignment horizontal="right" wrapText="1"/>
    </xf>
    <xf numFmtId="0" fontId="45" fillId="0" borderId="0" xfId="44" applyNumberFormat="1" applyFont="1" applyFill="1" applyBorder="1" applyAlignment="1" applyProtection="1">
      <alignment horizontal="right"/>
    </xf>
    <xf numFmtId="0" fontId="45" fillId="0" borderId="0" xfId="44" applyFont="1" applyFill="1" applyBorder="1" applyAlignment="1">
      <alignment vertical="top" wrapText="1"/>
    </xf>
    <xf numFmtId="0" fontId="46" fillId="0" borderId="0" xfId="44" applyFont="1" applyFill="1" applyAlignment="1">
      <alignment vertical="top" wrapText="1"/>
    </xf>
    <xf numFmtId="0" fontId="45" fillId="0" borderId="10" xfId="44" applyFont="1" applyFill="1" applyBorder="1" applyAlignment="1">
      <alignment vertical="top" wrapText="1"/>
    </xf>
    <xf numFmtId="43" fontId="45" fillId="0" borderId="0" xfId="61" applyFont="1" applyFill="1" applyBorder="1" applyAlignment="1">
      <alignment horizontal="right" wrapText="1"/>
    </xf>
    <xf numFmtId="0" fontId="45" fillId="0" borderId="0" xfId="61" applyNumberFormat="1" applyFont="1" applyFill="1" applyBorder="1" applyAlignment="1">
      <alignment horizontal="right" wrapText="1"/>
    </xf>
    <xf numFmtId="0" fontId="45" fillId="0" borderId="0" xfId="44" applyNumberFormat="1" applyFont="1" applyFill="1" applyBorder="1"/>
    <xf numFmtId="0" fontId="45" fillId="0" borderId="0" xfId="49" applyFont="1" applyFill="1" applyBorder="1" applyAlignment="1" applyProtection="1">
      <alignment vertical="top"/>
    </xf>
    <xf numFmtId="0" fontId="45" fillId="0" borderId="0" xfId="49" applyFont="1" applyFill="1" applyBorder="1" applyAlignment="1" applyProtection="1"/>
    <xf numFmtId="49" fontId="45" fillId="0" borderId="0" xfId="49" applyNumberFormat="1" applyFont="1" applyFill="1" applyBorder="1" applyAlignment="1" applyProtection="1">
      <alignment horizontal="center"/>
    </xf>
    <xf numFmtId="0" fontId="45" fillId="0" borderId="11" xfId="61" applyNumberFormat="1" applyFont="1" applyFill="1" applyBorder="1" applyAlignment="1">
      <alignment horizontal="right" wrapText="1"/>
    </xf>
    <xf numFmtId="0" fontId="23" fillId="25" borderId="0" xfId="44" applyNumberFormat="1" applyFont="1" applyFill="1" applyBorder="1" applyAlignment="1" applyProtection="1">
      <alignment horizontal="right"/>
    </xf>
    <xf numFmtId="0" fontId="23" fillId="25" borderId="0" xfId="44" applyFont="1" applyFill="1"/>
    <xf numFmtId="43" fontId="23" fillId="25" borderId="0" xfId="61" applyFont="1" applyFill="1" applyBorder="1" applyAlignment="1" applyProtection="1">
      <alignment horizontal="right"/>
    </xf>
    <xf numFmtId="0" fontId="45" fillId="0" borderId="0" xfId="44" applyNumberFormat="1" applyFont="1" applyFill="1" applyAlignment="1">
      <alignment horizontal="center"/>
    </xf>
    <xf numFmtId="0" fontId="45" fillId="0" borderId="0" xfId="44" applyFont="1" applyFill="1" applyBorder="1" applyAlignment="1">
      <alignment horizontal="right" vertical="top" wrapText="1"/>
    </xf>
    <xf numFmtId="0" fontId="46" fillId="0" borderId="0" xfId="44" applyFont="1" applyFill="1" applyAlignment="1" applyProtection="1">
      <alignment horizontal="left" vertical="top" wrapText="1"/>
    </xf>
    <xf numFmtId="0" fontId="45" fillId="0" borderId="0" xfId="44" applyFont="1" applyFill="1" applyAlignment="1">
      <alignment vertical="top"/>
    </xf>
    <xf numFmtId="0" fontId="45" fillId="0" borderId="0" xfId="44" applyNumberFormat="1" applyFont="1" applyFill="1" applyBorder="1" applyAlignment="1" applyProtection="1">
      <alignment horizontal="right" wrapText="1"/>
    </xf>
    <xf numFmtId="0" fontId="45" fillId="0" borderId="10" xfId="44" applyNumberFormat="1" applyFont="1" applyFill="1" applyBorder="1" applyAlignment="1" applyProtection="1">
      <alignment horizontal="right" wrapText="1"/>
    </xf>
    <xf numFmtId="0" fontId="46" fillId="0" borderId="0" xfId="44" applyFont="1" applyFill="1" applyBorder="1" applyAlignment="1">
      <alignment vertical="top" wrapText="1"/>
    </xf>
    <xf numFmtId="0" fontId="46" fillId="0" borderId="0" xfId="44" applyFont="1" applyFill="1" applyBorder="1" applyAlignment="1" applyProtection="1">
      <alignment horizontal="left" vertical="top" wrapText="1"/>
    </xf>
    <xf numFmtId="0" fontId="45" fillId="0" borderId="0" xfId="44" applyFont="1" applyFill="1" applyBorder="1"/>
    <xf numFmtId="0" fontId="46" fillId="0" borderId="10" xfId="44" applyFont="1" applyFill="1" applyBorder="1" applyAlignment="1" applyProtection="1">
      <alignment horizontal="left" vertical="top" wrapText="1"/>
    </xf>
    <xf numFmtId="0" fontId="22" fillId="0" borderId="0" xfId="66" applyFont="1" applyFill="1" applyBorder="1" applyAlignment="1" applyProtection="1">
      <alignment horizontal="left" vertical="top" wrapText="1"/>
    </xf>
    <xf numFmtId="0" fontId="45" fillId="0" borderId="0" xfId="50" applyFont="1" applyFill="1" applyBorder="1" applyAlignment="1">
      <alignment horizontal="right" vertical="top" wrapText="1"/>
    </xf>
    <xf numFmtId="0" fontId="45" fillId="0" borderId="0" xfId="50" applyFont="1" applyFill="1" applyBorder="1" applyAlignment="1" applyProtection="1">
      <alignment horizontal="left" vertical="top" wrapText="1"/>
    </xf>
    <xf numFmtId="0" fontId="46" fillId="0" borderId="0" xfId="50" applyFont="1" applyFill="1" applyBorder="1" applyAlignment="1" applyProtection="1">
      <alignment horizontal="left" vertical="top" wrapText="1"/>
    </xf>
    <xf numFmtId="0" fontId="45" fillId="0" borderId="10" xfId="61" applyNumberFormat="1" applyFont="1" applyFill="1" applyBorder="1" applyAlignment="1">
      <alignment horizontal="right" wrapText="1"/>
    </xf>
    <xf numFmtId="0" fontId="46" fillId="0" borderId="0" xfId="46" applyFont="1" applyFill="1" applyBorder="1" applyAlignment="1">
      <alignment vertical="top" wrapText="1"/>
    </xf>
    <xf numFmtId="0" fontId="23" fillId="0" borderId="0" xfId="66" applyNumberFormat="1" applyFont="1" applyFill="1" applyBorder="1" applyAlignment="1" applyProtection="1">
      <alignment horizontal="right"/>
    </xf>
    <xf numFmtId="0" fontId="23" fillId="0" borderId="0" xfId="66" applyNumberFormat="1" applyFont="1" applyFill="1" applyAlignment="1" applyProtection="1">
      <alignment horizontal="right"/>
    </xf>
    <xf numFmtId="0" fontId="22" fillId="0" borderId="10" xfId="66" applyFont="1" applyFill="1" applyBorder="1" applyAlignment="1" applyProtection="1">
      <alignment horizontal="left" vertical="top" wrapText="1"/>
    </xf>
    <xf numFmtId="0" fontId="23" fillId="0" borderId="11" xfId="61" applyNumberFormat="1" applyFont="1" applyFill="1" applyBorder="1" applyAlignment="1">
      <alignment horizontal="right"/>
    </xf>
    <xf numFmtId="0" fontId="23" fillId="0" borderId="11" xfId="44" applyNumberFormat="1" applyFont="1" applyFill="1" applyBorder="1" applyAlignment="1">
      <alignment horizontal="right"/>
    </xf>
    <xf numFmtId="43" fontId="23" fillId="0" borderId="11" xfId="61" applyFont="1" applyFill="1" applyBorder="1" applyAlignment="1">
      <alignment horizontal="right"/>
    </xf>
    <xf numFmtId="43" fontId="23" fillId="0" borderId="12" xfId="61" applyFont="1" applyFill="1" applyBorder="1" applyAlignment="1">
      <alignment horizontal="right" wrapText="1"/>
    </xf>
    <xf numFmtId="0" fontId="45" fillId="0" borderId="0" xfId="50" applyFont="1" applyFill="1" applyAlignment="1">
      <alignment vertical="center"/>
    </xf>
    <xf numFmtId="0" fontId="23" fillId="0" borderId="0" xfId="61" applyNumberFormat="1" applyFont="1" applyFill="1" applyBorder="1" applyAlignment="1" applyProtection="1">
      <alignment horizontal="right" vertical="center" wrapText="1"/>
    </xf>
    <xf numFmtId="0" fontId="45" fillId="0" borderId="14" xfId="0" applyFont="1" applyFill="1" applyBorder="1" applyAlignment="1">
      <alignment horizontal="left" vertical="top" wrapText="1"/>
    </xf>
    <xf numFmtId="43" fontId="45" fillId="0" borderId="0" xfId="61" applyNumberFormat="1" applyFont="1" applyFill="1" applyAlignment="1"/>
    <xf numFmtId="0" fontId="45" fillId="0" borderId="0" xfId="44" applyNumberFormat="1" applyFont="1" applyFill="1" applyBorder="1" applyAlignment="1">
      <alignment horizontal="right"/>
    </xf>
    <xf numFmtId="176" fontId="46" fillId="0" borderId="0" xfId="44" applyNumberFormat="1" applyFont="1" applyFill="1" applyBorder="1" applyAlignment="1">
      <alignment vertical="top" wrapText="1"/>
    </xf>
    <xf numFmtId="0" fontId="45" fillId="0" borderId="0" xfId="46" applyFont="1" applyFill="1" applyBorder="1" applyAlignment="1">
      <alignment vertical="top" wrapText="1"/>
    </xf>
    <xf numFmtId="0" fontId="45" fillId="0" borderId="0" xfId="46" applyFont="1" applyFill="1" applyBorder="1" applyAlignment="1">
      <alignment horizontal="right" vertical="top" wrapText="1"/>
    </xf>
    <xf numFmtId="0" fontId="45" fillId="0" borderId="0" xfId="46" applyFont="1" applyFill="1" applyBorder="1" applyAlignment="1">
      <alignment horizontal="left" vertical="top" wrapText="1"/>
    </xf>
    <xf numFmtId="0" fontId="45" fillId="0" borderId="0" xfId="44" applyNumberFormat="1" applyFont="1" applyFill="1" applyBorder="1" applyAlignment="1">
      <alignment horizontal="right" wrapText="1"/>
    </xf>
    <xf numFmtId="0" fontId="45" fillId="0" borderId="0" xfId="44" applyFont="1" applyFill="1" applyBorder="1" applyAlignment="1" applyProtection="1">
      <alignment horizontal="left" vertical="top" wrapText="1"/>
    </xf>
    <xf numFmtId="0" fontId="46" fillId="0" borderId="0" xfId="50" applyFont="1" applyFill="1" applyAlignment="1">
      <alignment vertical="top" wrapText="1"/>
    </xf>
    <xf numFmtId="0" fontId="45" fillId="0" borderId="0" xfId="50" applyFont="1" applyFill="1" applyAlignment="1" applyProtection="1">
      <alignment vertical="top" wrapText="1"/>
    </xf>
    <xf numFmtId="0" fontId="45" fillId="0" borderId="0" xfId="50" applyFont="1" applyFill="1" applyBorder="1" applyAlignment="1">
      <alignment vertical="top" wrapText="1"/>
    </xf>
    <xf numFmtId="168" fontId="45" fillId="0" borderId="0" xfId="44" applyNumberFormat="1" applyFont="1" applyFill="1" applyBorder="1" applyAlignment="1">
      <alignment vertical="top" wrapText="1"/>
    </xf>
    <xf numFmtId="49" fontId="45" fillId="0" borderId="0" xfId="50" applyNumberFormat="1" applyFont="1" applyFill="1" applyBorder="1" applyAlignment="1">
      <alignment horizontal="right" vertical="top" wrapText="1"/>
    </xf>
    <xf numFmtId="0" fontId="45" fillId="0" borderId="0" xfId="44" applyFont="1" applyFill="1" applyAlignment="1">
      <alignment horizontal="right" vertical="center"/>
    </xf>
    <xf numFmtId="0" fontId="45" fillId="0" borderId="0" xfId="44" applyFont="1" applyFill="1" applyBorder="1" applyAlignment="1" applyProtection="1">
      <alignment horizontal="left" vertical="center"/>
    </xf>
    <xf numFmtId="0" fontId="45" fillId="0" borderId="0" xfId="50" applyNumberFormat="1" applyFont="1" applyFill="1" applyAlignment="1">
      <alignment horizontal="right" wrapText="1"/>
    </xf>
    <xf numFmtId="0" fontId="46" fillId="0" borderId="0" xfId="50" applyFont="1" applyFill="1" applyBorder="1" applyAlignment="1">
      <alignment vertical="top" wrapText="1"/>
    </xf>
    <xf numFmtId="0" fontId="45" fillId="0" borderId="11" xfId="44" applyNumberFormat="1" applyFont="1" applyFill="1" applyBorder="1" applyAlignment="1">
      <alignment horizontal="right" wrapText="1"/>
    </xf>
    <xf numFmtId="0" fontId="45" fillId="24" borderId="0" xfId="50" applyFont="1" applyFill="1" applyAlignment="1"/>
    <xf numFmtId="0" fontId="45" fillId="24" borderId="0" xfId="50" applyFont="1" applyFill="1"/>
    <xf numFmtId="0" fontId="45" fillId="0" borderId="0" xfId="44" applyNumberFormat="1" applyFont="1" applyFill="1" applyAlignment="1">
      <alignment horizontal="right" wrapText="1"/>
    </xf>
    <xf numFmtId="49" fontId="45" fillId="0" borderId="0" xfId="44" applyNumberFormat="1" applyFont="1" applyFill="1" applyBorder="1" applyAlignment="1">
      <alignment horizontal="right" vertical="top" wrapText="1"/>
    </xf>
    <xf numFmtId="0" fontId="45" fillId="24" borderId="0" xfId="44" applyFont="1" applyFill="1"/>
    <xf numFmtId="0" fontId="45" fillId="24" borderId="0" xfId="44" applyFont="1" applyFill="1" applyAlignment="1"/>
    <xf numFmtId="0" fontId="45" fillId="0" borderId="0" xfId="44" applyNumberFormat="1" applyFont="1" applyFill="1" applyBorder="1" applyAlignment="1" applyProtection="1">
      <alignment horizontal="center"/>
    </xf>
    <xf numFmtId="0" fontId="23" fillId="0" borderId="0" xfId="48" applyNumberFormat="1" applyFont="1" applyFill="1" applyBorder="1" applyAlignment="1" applyProtection="1"/>
    <xf numFmtId="0" fontId="46" fillId="0" borderId="0" xfId="44" applyFont="1" applyFill="1" applyBorder="1" applyAlignment="1" applyProtection="1">
      <alignment horizontal="center"/>
    </xf>
    <xf numFmtId="0" fontId="25" fillId="0" borderId="0" xfId="0" applyFont="1" applyFill="1" applyBorder="1" applyAlignment="1">
      <alignment horizontal="right"/>
    </xf>
    <xf numFmtId="0" fontId="46" fillId="0" borderId="0" xfId="44" applyNumberFormat="1" applyFont="1" applyFill="1" applyBorder="1" applyAlignment="1" applyProtection="1">
      <alignment horizontal="center"/>
    </xf>
    <xf numFmtId="0" fontId="45" fillId="0" borderId="0" xfId="44" applyFont="1" applyFill="1" applyBorder="1" applyAlignment="1" applyProtection="1">
      <alignment horizontal="center"/>
    </xf>
    <xf numFmtId="0" fontId="24" fillId="0" borderId="0" xfId="0" applyFont="1" applyFill="1" applyBorder="1" applyAlignment="1">
      <alignment horizontal="center"/>
    </xf>
    <xf numFmtId="0" fontId="25" fillId="0" borderId="0" xfId="0" applyFont="1" applyFill="1" applyBorder="1" applyAlignment="1">
      <alignment horizontal="center"/>
    </xf>
    <xf numFmtId="0" fontId="23" fillId="0" borderId="13" xfId="49" applyFont="1" applyFill="1" applyBorder="1" applyProtection="1"/>
    <xf numFmtId="0" fontId="45" fillId="0" borderId="0" xfId="49" applyNumberFormat="1" applyFont="1" applyFill="1" applyBorder="1" applyProtection="1"/>
    <xf numFmtId="0" fontId="45" fillId="0" borderId="0" xfId="49" applyNumberFormat="1" applyFont="1" applyFill="1" applyBorder="1" applyAlignment="1" applyProtection="1">
      <alignment horizontal="right"/>
    </xf>
    <xf numFmtId="0" fontId="45" fillId="0" borderId="0" xfId="44" applyFont="1" applyFill="1" applyBorder="1" applyAlignment="1">
      <alignment vertical="top"/>
    </xf>
    <xf numFmtId="0" fontId="45" fillId="0" borderId="0" xfId="44" applyFont="1" applyFill="1" applyBorder="1" applyAlignment="1">
      <alignment horizontal="right" vertical="top"/>
    </xf>
    <xf numFmtId="0" fontId="47" fillId="0" borderId="0" xfId="44" applyFont="1" applyFill="1" applyBorder="1" applyAlignment="1">
      <alignment vertical="top"/>
    </xf>
    <xf numFmtId="0" fontId="45" fillId="0" borderId="0" xfId="44" applyFont="1" applyFill="1" applyBorder="1" applyAlignment="1">
      <alignment horizontal="center" vertical="top" wrapText="1"/>
    </xf>
    <xf numFmtId="0" fontId="23" fillId="0" borderId="0" xfId="45" applyFont="1" applyFill="1" applyAlignment="1">
      <alignment horizontal="center"/>
    </xf>
    <xf numFmtId="0" fontId="40" fillId="0" borderId="14" xfId="28" applyNumberFormat="1" applyFont="1" applyFill="1" applyBorder="1" applyAlignment="1" applyProtection="1">
      <alignment horizontal="right" vertical="center" wrapText="1"/>
    </xf>
    <xf numFmtId="0" fontId="40" fillId="0" borderId="14" xfId="0" applyNumberFormat="1" applyFont="1" applyFill="1" applyBorder="1" applyAlignment="1" applyProtection="1">
      <alignment horizontal="right" vertical="center" wrapText="1"/>
    </xf>
    <xf numFmtId="165" fontId="40" fillId="0" borderId="14" xfId="28" applyFont="1" applyFill="1" applyBorder="1" applyAlignment="1" applyProtection="1">
      <alignment horizontal="right" vertical="center" wrapText="1"/>
    </xf>
    <xf numFmtId="0" fontId="23" fillId="0" borderId="14" xfId="0" applyFont="1" applyFill="1" applyBorder="1" applyAlignment="1" applyProtection="1">
      <alignment horizontal="center" vertical="center"/>
    </xf>
    <xf numFmtId="0" fontId="40" fillId="0" borderId="14" xfId="28"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center" wrapText="1"/>
    </xf>
    <xf numFmtId="0" fontId="40" fillId="0" borderId="14" xfId="0" applyNumberFormat="1" applyFont="1" applyFill="1" applyBorder="1" applyAlignment="1">
      <alignment horizontal="right" vertical="center" wrapText="1"/>
    </xf>
    <xf numFmtId="165" fontId="40" fillId="0" borderId="14" xfId="28" applyFont="1" applyFill="1" applyBorder="1" applyAlignment="1">
      <alignment horizontal="right" vertical="center" wrapText="1"/>
    </xf>
    <xf numFmtId="0" fontId="40" fillId="0" borderId="14" xfId="28" applyNumberFormat="1" applyFont="1" applyFill="1" applyBorder="1" applyAlignment="1">
      <alignment horizontal="right" vertical="center" wrapText="1"/>
    </xf>
    <xf numFmtId="0" fontId="40" fillId="0" borderId="14" xfId="29" applyNumberFormat="1" applyFont="1" applyFill="1" applyBorder="1" applyAlignment="1">
      <alignment horizontal="right" vertical="center" wrapText="1"/>
    </xf>
    <xf numFmtId="0" fontId="40" fillId="0" borderId="17" xfId="0" applyFont="1" applyFill="1" applyBorder="1" applyAlignment="1">
      <alignment horizontal="center" vertical="center" wrapText="1"/>
    </xf>
    <xf numFmtId="0" fontId="39" fillId="0" borderId="17" xfId="0" applyFont="1" applyFill="1" applyBorder="1" applyAlignment="1" applyProtection="1">
      <alignment horizontal="left" vertical="center" wrapText="1"/>
    </xf>
    <xf numFmtId="0" fontId="39" fillId="0" borderId="17" xfId="0" applyNumberFormat="1" applyFont="1" applyFill="1" applyBorder="1" applyAlignment="1">
      <alignment vertical="center" wrapText="1"/>
    </xf>
    <xf numFmtId="0" fontId="40" fillId="0" borderId="15" xfId="0" applyFont="1" applyFill="1" applyBorder="1" applyAlignment="1">
      <alignment horizontal="center" vertical="center" wrapText="1"/>
    </xf>
    <xf numFmtId="0" fontId="39" fillId="0" borderId="15" xfId="0" applyFont="1" applyFill="1" applyBorder="1" applyAlignment="1" applyProtection="1">
      <alignment horizontal="left" vertical="center" wrapText="1"/>
    </xf>
    <xf numFmtId="0" fontId="22" fillId="0" borderId="0" xfId="45" applyFont="1" applyFill="1" applyBorder="1" applyAlignment="1" applyProtection="1">
      <alignment horizontal="center" vertical="center" wrapText="1"/>
    </xf>
    <xf numFmtId="0" fontId="22" fillId="0" borderId="11" xfId="28" applyNumberFormat="1" applyFont="1" applyFill="1" applyBorder="1" applyAlignment="1" applyProtection="1">
      <alignment horizontal="right" wrapText="1"/>
    </xf>
    <xf numFmtId="0" fontId="25" fillId="0" borderId="0" xfId="0" applyFont="1" applyFill="1" applyBorder="1" applyAlignment="1">
      <alignment horizontal="right"/>
    </xf>
    <xf numFmtId="165" fontId="23" fillId="0" borderId="0" xfId="28" applyFont="1" applyFill="1" applyBorder="1" applyAlignment="1">
      <alignment horizontal="right" wrapText="1"/>
    </xf>
    <xf numFmtId="165" fontId="23" fillId="0" borderId="10" xfId="28" applyFont="1" applyFill="1" applyBorder="1" applyAlignment="1">
      <alignment horizontal="right" wrapText="1"/>
    </xf>
    <xf numFmtId="0" fontId="23" fillId="0" borderId="0" xfId="44" applyFont="1" applyFill="1" applyBorder="1" applyAlignment="1">
      <alignment horizontal="center" vertical="top" wrapText="1"/>
    </xf>
    <xf numFmtId="0" fontId="40" fillId="0" borderId="14" xfId="0" applyFont="1" applyFill="1" applyBorder="1" applyAlignment="1" applyProtection="1">
      <alignment horizontal="center" vertical="center" wrapText="1"/>
    </xf>
    <xf numFmtId="0" fontId="23" fillId="0" borderId="0" xfId="66" applyFont="1" applyFill="1" applyBorder="1" applyAlignment="1">
      <alignment horizontal="center" vertical="top" wrapText="1"/>
    </xf>
    <xf numFmtId="0" fontId="23" fillId="0" borderId="0" xfId="66" applyFont="1" applyFill="1" applyBorder="1" applyAlignment="1">
      <alignment horizontal="left" vertical="top" wrapText="1"/>
    </xf>
    <xf numFmtId="0" fontId="45" fillId="0" borderId="0" xfId="46" applyFont="1" applyFill="1" applyBorder="1" applyAlignment="1">
      <alignment horizontal="left" vertical="top" wrapText="1"/>
    </xf>
    <xf numFmtId="165" fontId="22" fillId="0" borderId="0" xfId="28" applyFont="1" applyFill="1" applyBorder="1" applyAlignment="1">
      <alignment horizontal="right" wrapText="1"/>
    </xf>
    <xf numFmtId="0" fontId="22" fillId="0" borderId="0" xfId="28" applyNumberFormat="1" applyFont="1" applyFill="1" applyBorder="1" applyAlignment="1">
      <alignment horizontal="right"/>
    </xf>
    <xf numFmtId="0" fontId="45" fillId="0" borderId="0" xfId="44" applyNumberFormat="1" applyFont="1" applyFill="1" applyBorder="1" applyAlignment="1">
      <alignment horizontal="center"/>
    </xf>
    <xf numFmtId="0" fontId="45" fillId="0" borderId="0" xfId="44" applyNumberFormat="1" applyFont="1" applyFill="1" applyBorder="1" applyAlignment="1" applyProtection="1">
      <alignment horizontal="center" wrapText="1"/>
    </xf>
    <xf numFmtId="0" fontId="45" fillId="0" borderId="0" xfId="61" applyNumberFormat="1" applyFont="1" applyFill="1" applyBorder="1" applyAlignment="1" applyProtection="1">
      <alignment horizontal="center" wrapText="1"/>
    </xf>
    <xf numFmtId="0" fontId="45" fillId="0" borderId="0" xfId="61" applyNumberFormat="1" applyFont="1" applyFill="1" applyAlignment="1" applyProtection="1">
      <alignment horizontal="center" wrapText="1"/>
    </xf>
    <xf numFmtId="165" fontId="45" fillId="0" borderId="0" xfId="28" applyFont="1" applyFill="1" applyBorder="1" applyAlignment="1">
      <alignment horizontal="right"/>
    </xf>
    <xf numFmtId="165" fontId="45" fillId="0" borderId="0" xfId="28" applyFont="1" applyFill="1" applyBorder="1" applyAlignment="1" applyProtection="1">
      <alignment horizontal="right"/>
    </xf>
    <xf numFmtId="165" fontId="45" fillId="0" borderId="10" xfId="28" applyFont="1" applyFill="1" applyBorder="1" applyAlignment="1">
      <alignment horizontal="right"/>
    </xf>
    <xf numFmtId="165" fontId="45" fillId="0" borderId="11" xfId="28" applyFont="1" applyFill="1" applyBorder="1" applyAlignment="1" applyProtection="1">
      <alignment horizontal="right"/>
    </xf>
    <xf numFmtId="165" fontId="45" fillId="0" borderId="10" xfId="28" applyFont="1" applyFill="1" applyBorder="1" applyAlignment="1" applyProtection="1">
      <alignment horizontal="right"/>
    </xf>
    <xf numFmtId="165" fontId="45" fillId="0" borderId="0" xfId="28" applyFont="1" applyFill="1" applyAlignment="1">
      <alignment horizontal="right"/>
    </xf>
    <xf numFmtId="165" fontId="45" fillId="0" borderId="11" xfId="28" applyFont="1" applyFill="1" applyBorder="1" applyAlignment="1">
      <alignment horizontal="right"/>
    </xf>
    <xf numFmtId="165" fontId="45" fillId="0" borderId="0" xfId="28" applyFont="1" applyFill="1" applyAlignment="1" applyProtection="1">
      <alignment horizontal="right"/>
    </xf>
    <xf numFmtId="0" fontId="45" fillId="0" borderId="0" xfId="50" applyNumberFormat="1" applyFont="1" applyFill="1" applyBorder="1" applyAlignment="1">
      <alignment horizontal="right" wrapText="1"/>
    </xf>
    <xf numFmtId="168" fontId="45" fillId="0" borderId="0" xfId="50" applyNumberFormat="1" applyFont="1" applyFill="1" applyBorder="1" applyAlignment="1">
      <alignment vertical="top" wrapText="1"/>
    </xf>
    <xf numFmtId="0" fontId="23" fillId="0" borderId="0" xfId="66" applyFont="1" applyFill="1" applyBorder="1" applyAlignment="1">
      <alignment horizontal="left" vertical="top"/>
    </xf>
    <xf numFmtId="0" fontId="45" fillId="0" borderId="0" xfId="46" applyFont="1" applyFill="1" applyBorder="1" applyAlignment="1">
      <alignment horizontal="center" vertical="top" wrapText="1"/>
    </xf>
    <xf numFmtId="0" fontId="45" fillId="0" borderId="0" xfId="46" applyFont="1" applyFill="1" applyBorder="1" applyAlignment="1">
      <alignment horizontal="left" vertical="top"/>
    </xf>
    <xf numFmtId="0" fontId="28" fillId="0" borderId="0" xfId="0" applyFont="1" applyAlignment="1">
      <alignment horizontal="justify" vertical="center"/>
    </xf>
    <xf numFmtId="0" fontId="29" fillId="0" borderId="0" xfId="0" applyFont="1" applyFill="1" applyBorder="1" applyAlignment="1" applyProtection="1">
      <alignment horizontal="left" vertical="top" wrapText="1"/>
    </xf>
    <xf numFmtId="49" fontId="45" fillId="0" borderId="0" xfId="49" applyNumberFormat="1" applyFont="1" applyFill="1" applyBorder="1" applyAlignment="1" applyProtection="1">
      <alignment horizontal="center" vertical="top"/>
    </xf>
    <xf numFmtId="0" fontId="29" fillId="0" borderId="14" xfId="0" applyFont="1" applyBorder="1" applyAlignment="1">
      <alignment horizontal="center" vertical="center" wrapText="1"/>
    </xf>
    <xf numFmtId="0" fontId="29" fillId="0" borderId="14" xfId="0" applyFont="1" applyBorder="1" applyAlignment="1">
      <alignment vertical="center" wrapText="1"/>
    </xf>
    <xf numFmtId="0" fontId="29" fillId="25" borderId="14" xfId="0" applyFont="1" applyFill="1" applyBorder="1" applyAlignment="1" applyProtection="1">
      <alignment horizontal="left" vertical="center" wrapText="1"/>
    </xf>
    <xf numFmtId="2" fontId="29" fillId="0" borderId="14" xfId="0" applyNumberFormat="1" applyFont="1" applyBorder="1" applyAlignment="1">
      <alignment horizontal="right" vertical="center" wrapText="1"/>
    </xf>
    <xf numFmtId="0" fontId="28" fillId="0" borderId="0" xfId="0" applyFont="1" applyBorder="1"/>
    <xf numFmtId="0" fontId="28" fillId="0" borderId="0" xfId="0" applyFont="1" applyBorder="1" applyAlignment="1" applyProtection="1">
      <alignment horizontal="left" vertical="center" wrapText="1"/>
    </xf>
    <xf numFmtId="2" fontId="28" fillId="0" borderId="0" xfId="0" applyNumberFormat="1" applyFont="1" applyBorder="1" applyAlignment="1">
      <alignment horizontal="right" vertical="center" wrapText="1"/>
    </xf>
    <xf numFmtId="0" fontId="28" fillId="0" borderId="0" xfId="0" applyFont="1" applyBorder="1" applyAlignment="1">
      <alignment horizontal="center" vertical="top"/>
    </xf>
    <xf numFmtId="2" fontId="28" fillId="0" borderId="14" xfId="0" applyNumberFormat="1" applyFont="1" applyBorder="1"/>
    <xf numFmtId="0" fontId="29" fillId="0" borderId="14" xfId="0" applyFont="1" applyBorder="1" applyAlignment="1" applyProtection="1">
      <alignment horizontal="left" vertical="center" wrapText="1"/>
    </xf>
    <xf numFmtId="0" fontId="28" fillId="0" borderId="14" xfId="0" applyFont="1" applyBorder="1" applyAlignment="1">
      <alignment vertical="center" wrapText="1"/>
    </xf>
    <xf numFmtId="0" fontId="29" fillId="0" borderId="12" xfId="0" applyFont="1" applyBorder="1" applyAlignment="1" applyProtection="1">
      <alignment horizontal="left" vertical="center" wrapText="1"/>
    </xf>
    <xf numFmtId="2" fontId="29" fillId="0" borderId="12" xfId="0" applyNumberFormat="1" applyFont="1" applyBorder="1" applyAlignment="1">
      <alignment horizontal="right" vertical="center" wrapText="1"/>
    </xf>
    <xf numFmtId="0" fontId="28" fillId="0" borderId="0" xfId="0" applyFont="1" applyAlignment="1">
      <alignment horizontal="right" vertical="center" wrapText="1"/>
    </xf>
    <xf numFmtId="2" fontId="28" fillId="0" borderId="0" xfId="0" applyNumberFormat="1" applyFont="1" applyAlignment="1">
      <alignment horizontal="justify" vertical="center" wrapText="1"/>
    </xf>
    <xf numFmtId="43" fontId="23" fillId="0" borderId="0" xfId="61" applyFont="1" applyFill="1" applyBorder="1" applyAlignment="1">
      <alignment horizontal="right"/>
    </xf>
    <xf numFmtId="0" fontId="25" fillId="0" borderId="0" xfId="0" applyFont="1" applyFill="1" applyAlignment="1">
      <alignment horizontal="center"/>
    </xf>
    <xf numFmtId="0" fontId="23" fillId="0" borderId="0" xfId="44" applyFont="1" applyFill="1" applyAlignment="1">
      <alignment horizontal="left"/>
    </xf>
    <xf numFmtId="0" fontId="46" fillId="0" borderId="0" xfId="44" applyNumberFormat="1" applyFont="1" applyFill="1" applyBorder="1" applyAlignment="1" applyProtection="1">
      <alignment horizontal="center"/>
    </xf>
    <xf numFmtId="0" fontId="23" fillId="0" borderId="11" xfId="47" applyFont="1" applyFill="1" applyBorder="1" applyAlignment="1" applyProtection="1">
      <alignment horizontal="left" vertical="top" wrapText="1"/>
    </xf>
    <xf numFmtId="0" fontId="23" fillId="0" borderId="11" xfId="50" applyFont="1" applyFill="1" applyBorder="1" applyAlignment="1" applyProtection="1">
      <alignment horizontal="left" vertical="top" wrapText="1"/>
    </xf>
    <xf numFmtId="0" fontId="23" fillId="0" borderId="12" xfId="47" applyFont="1" applyFill="1" applyBorder="1" applyAlignment="1">
      <alignment vertical="top"/>
    </xf>
    <xf numFmtId="0" fontId="23" fillId="0" borderId="0" xfId="44" applyFont="1" applyFill="1" applyAlignment="1">
      <alignment vertical="center"/>
    </xf>
    <xf numFmtId="0" fontId="23" fillId="0" borderId="0" xfId="47" applyNumberFormat="1" applyFont="1" applyFill="1" applyAlignment="1">
      <alignment vertical="center"/>
    </xf>
    <xf numFmtId="43" fontId="23" fillId="0" borderId="0" xfId="61" applyFont="1" applyFill="1" applyBorder="1" applyAlignment="1" applyProtection="1">
      <alignment horizontal="center" wrapText="1"/>
    </xf>
    <xf numFmtId="0" fontId="23" fillId="0" borderId="0" xfId="44" applyFont="1" applyFill="1" applyBorder="1" applyAlignment="1">
      <alignment horizontal="right" vertical="top"/>
    </xf>
    <xf numFmtId="0" fontId="45" fillId="0" borderId="0" xfId="44" applyNumberFormat="1" applyFont="1" applyFill="1" applyBorder="1" applyAlignment="1">
      <alignment horizontal="center" wrapText="1"/>
    </xf>
    <xf numFmtId="0" fontId="45" fillId="0" borderId="0" xfId="61" applyNumberFormat="1" applyFont="1" applyFill="1" applyBorder="1" applyAlignment="1">
      <alignment horizontal="center" wrapText="1"/>
    </xf>
    <xf numFmtId="43" fontId="45" fillId="0" borderId="0" xfId="61" applyFont="1" applyFill="1" applyBorder="1" applyAlignment="1">
      <alignment horizontal="center" wrapText="1"/>
    </xf>
    <xf numFmtId="0" fontId="45" fillId="0" borderId="0" xfId="44" applyNumberFormat="1" applyFont="1" applyFill="1" applyAlignment="1">
      <alignment horizontal="center" wrapText="1"/>
    </xf>
    <xf numFmtId="0" fontId="45" fillId="0" borderId="0" xfId="50" applyNumberFormat="1" applyFont="1" applyFill="1" applyAlignment="1">
      <alignment horizontal="center" wrapText="1"/>
    </xf>
    <xf numFmtId="43" fontId="45" fillId="0" borderId="0" xfId="61" applyFont="1" applyFill="1" applyBorder="1" applyAlignment="1" applyProtection="1">
      <alignment horizontal="center" wrapText="1"/>
    </xf>
    <xf numFmtId="0" fontId="45" fillId="0" borderId="0" xfId="49" applyNumberFormat="1" applyFont="1" applyFill="1" applyBorder="1" applyAlignment="1" applyProtection="1">
      <alignment horizontal="center"/>
    </xf>
    <xf numFmtId="0" fontId="45" fillId="0" borderId="0" xfId="44" applyFont="1" applyFill="1" applyAlignment="1">
      <alignment horizontal="center"/>
    </xf>
    <xf numFmtId="165" fontId="23" fillId="0" borderId="10" xfId="28" applyFont="1" applyFill="1" applyBorder="1" applyAlignment="1">
      <alignment horizontal="center" wrapText="1"/>
    </xf>
    <xf numFmtId="165" fontId="23" fillId="0" borderId="0" xfId="28" applyFont="1" applyFill="1" applyBorder="1" applyAlignment="1">
      <alignment horizontal="center" wrapText="1"/>
    </xf>
    <xf numFmtId="0" fontId="23" fillId="0" borderId="0" xfId="44" applyFont="1" applyFill="1" applyBorder="1" applyAlignment="1">
      <alignment vertical="top"/>
    </xf>
    <xf numFmtId="0" fontId="23" fillId="0" borderId="0" xfId="44" applyFont="1" applyFill="1" applyAlignment="1">
      <alignment vertical="top"/>
    </xf>
    <xf numFmtId="165" fontId="22" fillId="0" borderId="0" xfId="28" applyFont="1" applyFill="1" applyBorder="1" applyAlignment="1">
      <alignment horizontal="center" wrapText="1"/>
    </xf>
    <xf numFmtId="165" fontId="22" fillId="0" borderId="11" xfId="28" applyFont="1" applyFill="1" applyBorder="1" applyAlignment="1" applyProtection="1">
      <alignment horizontal="center" wrapText="1"/>
    </xf>
    <xf numFmtId="0" fontId="23" fillId="0" borderId="0" xfId="0" applyFont="1" applyFill="1" applyAlignment="1">
      <alignment horizontal="right" vertical="center"/>
    </xf>
    <xf numFmtId="0" fontId="23" fillId="0" borderId="10" xfId="0" applyFont="1" applyFill="1" applyBorder="1" applyAlignment="1">
      <alignment horizontal="center" vertical="center"/>
    </xf>
    <xf numFmtId="0" fontId="23" fillId="0" borderId="10" xfId="0" applyFont="1" applyFill="1" applyBorder="1" applyAlignment="1">
      <alignment horizontal="right" vertical="center"/>
    </xf>
    <xf numFmtId="2" fontId="28" fillId="0" borderId="14" xfId="0" applyNumberFormat="1" applyFont="1" applyBorder="1" applyAlignment="1">
      <alignment horizontal="right" vertical="center" wrapText="1"/>
    </xf>
    <xf numFmtId="43" fontId="23" fillId="0" borderId="0" xfId="61" applyFont="1" applyFill="1" applyBorder="1" applyAlignment="1" applyProtection="1">
      <alignment horizontal="right"/>
    </xf>
    <xf numFmtId="0" fontId="23" fillId="0" borderId="12" xfId="61" applyNumberFormat="1" applyFont="1" applyFill="1" applyBorder="1" applyAlignment="1" applyProtection="1">
      <alignment horizontal="right" wrapText="1"/>
    </xf>
    <xf numFmtId="43" fontId="23" fillId="0" borderId="12" xfId="61" applyFont="1" applyFill="1" applyBorder="1" applyAlignment="1" applyProtection="1">
      <alignment horizontal="right" wrapText="1"/>
    </xf>
    <xf numFmtId="43" fontId="23" fillId="0" borderId="12" xfId="61" applyFont="1" applyFill="1" applyBorder="1" applyAlignment="1" applyProtection="1">
      <alignment horizontal="right"/>
    </xf>
    <xf numFmtId="43" fontId="23" fillId="0" borderId="10" xfId="61" applyFont="1" applyFill="1" applyBorder="1" applyAlignment="1" applyProtection="1">
      <alignment horizontal="right"/>
    </xf>
    <xf numFmtId="43" fontId="23" fillId="0" borderId="0" xfId="61" applyFont="1" applyFill="1" applyBorder="1" applyAlignment="1" applyProtection="1">
      <alignment horizontal="right" vertical="center" wrapText="1"/>
    </xf>
    <xf numFmtId="0" fontId="23" fillId="0" borderId="11" xfId="61" applyNumberFormat="1" applyFont="1" applyFill="1" applyBorder="1" applyAlignment="1" applyProtection="1">
      <alignment wrapText="1"/>
    </xf>
    <xf numFmtId="43" fontId="23" fillId="0" borderId="0" xfId="61" applyFont="1" applyFill="1" applyAlignment="1">
      <alignment horizontal="right"/>
    </xf>
    <xf numFmtId="0" fontId="23" fillId="0" borderId="11" xfId="47" applyFont="1" applyFill="1" applyBorder="1" applyAlignment="1">
      <alignment horizontal="left"/>
    </xf>
    <xf numFmtId="0" fontId="23" fillId="0" borderId="0" xfId="47" applyFont="1" applyFill="1" applyBorder="1" applyAlignment="1" applyProtection="1">
      <alignment horizontal="left" vertical="top" wrapText="1"/>
    </xf>
    <xf numFmtId="0" fontId="23" fillId="0" borderId="0" xfId="44" applyNumberFormat="1" applyFont="1" applyFill="1" applyBorder="1" applyAlignment="1">
      <alignment horizontal="left" vertical="top" wrapText="1"/>
    </xf>
    <xf numFmtId="0" fontId="22" fillId="0" borderId="0" xfId="44" applyNumberFormat="1" applyFont="1" applyFill="1" applyBorder="1" applyAlignment="1">
      <alignment horizontal="right" vertical="top" wrapText="1"/>
    </xf>
    <xf numFmtId="0" fontId="22" fillId="0" borderId="0" xfId="44" applyNumberFormat="1" applyFont="1" applyFill="1" applyBorder="1" applyAlignment="1" applyProtection="1">
      <alignment horizontal="left" vertical="top" wrapText="1"/>
    </xf>
    <xf numFmtId="0" fontId="23" fillId="0" borderId="0" xfId="44" applyNumberFormat="1" applyFont="1" applyFill="1" applyBorder="1" applyAlignment="1">
      <alignment horizontal="right" vertical="top" wrapText="1"/>
    </xf>
    <xf numFmtId="0" fontId="23" fillId="0" borderId="0" xfId="61" applyNumberFormat="1" applyFont="1" applyFill="1" applyBorder="1" applyAlignment="1">
      <alignment horizontal="right"/>
    </xf>
    <xf numFmtId="0" fontId="23" fillId="0" borderId="11" xfId="47" applyFont="1" applyFill="1" applyBorder="1" applyAlignment="1">
      <alignment horizontal="right" vertical="top" wrapText="1"/>
    </xf>
    <xf numFmtId="0" fontId="23" fillId="0" borderId="11" xfId="47" applyNumberFormat="1" applyFont="1" applyFill="1" applyBorder="1" applyAlignment="1">
      <alignment horizontal="right"/>
    </xf>
    <xf numFmtId="0" fontId="23" fillId="0" borderId="0" xfId="47" applyNumberFormat="1" applyFont="1" applyFill="1" applyAlignment="1" applyProtection="1">
      <alignment horizontal="right" wrapText="1"/>
    </xf>
    <xf numFmtId="0" fontId="23" fillId="0" borderId="10" xfId="61" applyNumberFormat="1" applyFont="1" applyFill="1" applyBorder="1" applyAlignment="1" applyProtection="1">
      <alignment horizontal="right"/>
    </xf>
    <xf numFmtId="0" fontId="23" fillId="0" borderId="12" xfId="47" applyNumberFormat="1" applyFont="1" applyFill="1" applyBorder="1" applyAlignment="1" applyProtection="1">
      <alignment horizontal="right"/>
    </xf>
    <xf numFmtId="172" fontId="23" fillId="0" borderId="11" xfId="47" applyNumberFormat="1" applyFont="1" applyFill="1" applyBorder="1" applyAlignment="1">
      <alignment horizontal="right" vertical="top" wrapText="1"/>
    </xf>
    <xf numFmtId="43" fontId="23" fillId="0" borderId="11" xfId="61" applyFont="1" applyFill="1" applyBorder="1" applyAlignment="1" applyProtection="1">
      <alignment horizontal="right"/>
    </xf>
    <xf numFmtId="0" fontId="23" fillId="0" borderId="11" xfId="47" applyNumberFormat="1" applyFont="1" applyFill="1" applyBorder="1" applyAlignment="1">
      <alignment horizontal="right" vertical="top" wrapText="1"/>
    </xf>
    <xf numFmtId="170" fontId="23" fillId="0" borderId="0" xfId="47" applyNumberFormat="1" applyFont="1" applyFill="1" applyBorder="1" applyAlignment="1">
      <alignment horizontal="right" vertical="top" wrapText="1"/>
    </xf>
    <xf numFmtId="176" fontId="22" fillId="0" borderId="0" xfId="47" applyNumberFormat="1" applyFont="1" applyFill="1" applyAlignment="1">
      <alignment horizontal="right" vertical="top" wrapText="1"/>
    </xf>
    <xf numFmtId="0" fontId="23" fillId="0" borderId="11" xfId="50" applyFont="1" applyFill="1" applyBorder="1" applyAlignment="1">
      <alignment horizontal="right" vertical="top" wrapText="1"/>
    </xf>
    <xf numFmtId="0" fontId="23" fillId="0" borderId="0" xfId="44" applyFont="1" applyFill="1" applyAlignment="1">
      <alignment vertical="top" wrapText="1"/>
    </xf>
    <xf numFmtId="0" fontId="23" fillId="0" borderId="0" xfId="44" applyFont="1" applyFill="1" applyBorder="1" applyAlignment="1">
      <alignment vertical="top" wrapText="1"/>
    </xf>
    <xf numFmtId="0" fontId="23" fillId="0" borderId="10" xfId="44" applyFont="1" applyFill="1" applyBorder="1" applyAlignment="1">
      <alignment vertical="top" wrapText="1"/>
    </xf>
    <xf numFmtId="0" fontId="23" fillId="0" borderId="0" xfId="48" applyNumberFormat="1" applyFont="1" applyFill="1" applyBorder="1" applyAlignment="1" applyProtection="1">
      <alignment horizontal="center" vertical="center" wrapText="1"/>
    </xf>
    <xf numFmtId="0" fontId="23" fillId="0" borderId="0" xfId="50" applyFont="1" applyFill="1" applyAlignment="1">
      <alignment horizontal="left" vertical="top" wrapText="1"/>
    </xf>
    <xf numFmtId="0" fontId="22" fillId="0" borderId="0" xfId="44" applyFont="1" applyFill="1" applyAlignment="1">
      <alignment horizontal="right" vertical="top" wrapText="1"/>
    </xf>
    <xf numFmtId="176" fontId="22" fillId="0" borderId="0" xfId="44" applyNumberFormat="1" applyFont="1" applyFill="1" applyBorder="1" applyAlignment="1">
      <alignment horizontal="right" vertical="top" wrapText="1"/>
    </xf>
    <xf numFmtId="176" fontId="22" fillId="0" borderId="0" xfId="44" applyNumberFormat="1" applyFont="1" applyFill="1" applyAlignment="1">
      <alignment horizontal="right" vertical="top" wrapText="1"/>
    </xf>
    <xf numFmtId="180" fontId="23" fillId="0" borderId="0" xfId="44" applyNumberFormat="1" applyFont="1" applyFill="1" applyBorder="1" applyAlignment="1">
      <alignment horizontal="right" vertical="top" wrapText="1"/>
    </xf>
    <xf numFmtId="0" fontId="23" fillId="0" borderId="0" xfId="46" applyNumberFormat="1" applyFont="1" applyFill="1" applyBorder="1" applyAlignment="1">
      <alignment horizontal="right" wrapText="1"/>
    </xf>
    <xf numFmtId="0" fontId="23" fillId="0" borderId="11" xfId="46" applyNumberFormat="1" applyFont="1" applyFill="1" applyBorder="1" applyAlignment="1">
      <alignment horizontal="right"/>
    </xf>
    <xf numFmtId="197" fontId="22" fillId="0" borderId="0" xfId="46" applyNumberFormat="1" applyFont="1" applyFill="1" applyBorder="1" applyAlignment="1">
      <alignment horizontal="right" vertical="top" wrapText="1"/>
    </xf>
    <xf numFmtId="0" fontId="23" fillId="0" borderId="0" xfId="46" applyFont="1" applyFill="1" applyBorder="1" applyAlignment="1">
      <alignment vertical="top" wrapText="1"/>
    </xf>
    <xf numFmtId="0" fontId="23" fillId="0" borderId="0" xfId="46" applyNumberFormat="1" applyFont="1" applyFill="1" applyAlignment="1" applyProtection="1">
      <alignment horizontal="right" wrapText="1"/>
    </xf>
    <xf numFmtId="0" fontId="23" fillId="0" borderId="0" xfId="46" applyNumberFormat="1" applyFont="1" applyFill="1" applyAlignment="1" applyProtection="1">
      <alignment horizontal="right"/>
    </xf>
    <xf numFmtId="0" fontId="23" fillId="0" borderId="0" xfId="46" applyNumberFormat="1" applyFont="1" applyFill="1" applyBorder="1" applyAlignment="1" applyProtection="1">
      <alignment horizontal="right" wrapText="1"/>
    </xf>
    <xf numFmtId="168" fontId="23" fillId="0" borderId="0" xfId="50" applyNumberFormat="1" applyFont="1" applyFill="1" applyBorder="1" applyAlignment="1">
      <alignment horizontal="right" vertical="top"/>
    </xf>
    <xf numFmtId="0" fontId="22" fillId="0" borderId="0" xfId="48" applyNumberFormat="1" applyFont="1" applyFill="1" applyBorder="1" applyAlignment="1">
      <alignment horizontal="left" vertical="top" wrapText="1"/>
    </xf>
    <xf numFmtId="0" fontId="23" fillId="0" borderId="0" xfId="47" applyNumberFormat="1" applyFont="1" applyFill="1" applyAlignment="1">
      <alignment horizontal="left" vertical="top" wrapText="1"/>
    </xf>
    <xf numFmtId="0" fontId="23" fillId="0" borderId="0" xfId="47" applyNumberFormat="1" applyFont="1" applyFill="1" applyBorder="1" applyAlignment="1">
      <alignment vertical="top" wrapText="1"/>
    </xf>
    <xf numFmtId="0" fontId="23" fillId="0" borderId="11" xfId="47" applyNumberFormat="1" applyFont="1" applyFill="1" applyBorder="1" applyAlignment="1">
      <alignment horizontal="left" vertical="top" wrapText="1"/>
    </xf>
    <xf numFmtId="0" fontId="23" fillId="0" borderId="10" xfId="47" applyNumberFormat="1" applyFont="1" applyFill="1" applyBorder="1" applyAlignment="1" applyProtection="1">
      <alignment horizontal="right" wrapText="1"/>
    </xf>
    <xf numFmtId="0" fontId="22" fillId="0" borderId="0" xfId="47" applyNumberFormat="1" applyFont="1" applyFill="1" applyBorder="1" applyAlignment="1">
      <alignment horizontal="right" vertical="top" wrapText="1"/>
    </xf>
    <xf numFmtId="0" fontId="22" fillId="0" borderId="0" xfId="47" applyNumberFormat="1" applyFont="1" applyFill="1" applyBorder="1" applyAlignment="1" applyProtection="1">
      <alignment horizontal="left" vertical="top" wrapText="1"/>
    </xf>
    <xf numFmtId="0" fontId="22" fillId="0" borderId="11" xfId="47" applyNumberFormat="1" applyFont="1" applyFill="1" applyBorder="1" applyAlignment="1" applyProtection="1">
      <alignment horizontal="left" vertical="top" wrapText="1"/>
    </xf>
    <xf numFmtId="0" fontId="23" fillId="0" borderId="10" xfId="47" applyNumberFormat="1" applyFont="1" applyFill="1" applyBorder="1" applyAlignment="1">
      <alignment horizontal="left" vertical="top" wrapText="1"/>
    </xf>
    <xf numFmtId="0" fontId="23" fillId="0" borderId="10" xfId="47" applyNumberFormat="1" applyFont="1" applyFill="1" applyBorder="1" applyAlignment="1">
      <alignment horizontal="right" vertical="top" wrapText="1"/>
    </xf>
    <xf numFmtId="0" fontId="22" fillId="0" borderId="10" xfId="47" applyNumberFormat="1" applyFont="1" applyFill="1" applyBorder="1" applyAlignment="1" applyProtection="1">
      <alignment horizontal="left" vertical="top" wrapText="1"/>
    </xf>
    <xf numFmtId="0" fontId="23" fillId="0" borderId="0" xfId="47" applyNumberFormat="1" applyFont="1" applyFill="1" applyBorder="1" applyAlignment="1">
      <alignment horizontal="right" wrapText="1"/>
    </xf>
    <xf numFmtId="0" fontId="23" fillId="0" borderId="12" xfId="47" applyNumberFormat="1" applyFont="1" applyFill="1" applyBorder="1" applyAlignment="1" applyProtection="1">
      <alignment horizontal="right" wrapText="1"/>
    </xf>
    <xf numFmtId="188" fontId="23" fillId="0" borderId="11" xfId="61" applyNumberFormat="1" applyFont="1" applyFill="1" applyBorder="1" applyAlignment="1" applyProtection="1">
      <alignment horizontal="right" wrapText="1"/>
    </xf>
    <xf numFmtId="0" fontId="23" fillId="0" borderId="0" xfId="47" applyNumberFormat="1" applyFont="1" applyFill="1" applyAlignment="1">
      <alignment horizontal="right" wrapText="1"/>
    </xf>
    <xf numFmtId="0" fontId="23" fillId="0" borderId="0" xfId="47" applyFont="1" applyFill="1" applyAlignment="1">
      <alignment horizontal="right" wrapText="1"/>
    </xf>
    <xf numFmtId="174" fontId="22" fillId="0" borderId="0" xfId="47" applyNumberFormat="1" applyFont="1" applyFill="1" applyBorder="1" applyAlignment="1">
      <alignment horizontal="right" vertical="top" wrapText="1"/>
    </xf>
    <xf numFmtId="43" fontId="23" fillId="0" borderId="10" xfId="61" applyFont="1" applyFill="1" applyBorder="1" applyAlignment="1">
      <alignment horizontal="right"/>
    </xf>
    <xf numFmtId="0" fontId="23" fillId="0" borderId="11" xfId="44" applyNumberFormat="1" applyFont="1" applyFill="1" applyBorder="1" applyAlignment="1" applyProtection="1">
      <alignment horizontal="right"/>
    </xf>
    <xf numFmtId="0" fontId="23" fillId="0" borderId="11" xfId="61" applyNumberFormat="1" applyFont="1" applyFill="1" applyBorder="1" applyAlignment="1" applyProtection="1">
      <alignment horizontal="right"/>
    </xf>
    <xf numFmtId="0" fontId="23" fillId="0" borderId="11" xfId="50" applyNumberFormat="1" applyFont="1" applyFill="1" applyBorder="1" applyAlignment="1" applyProtection="1">
      <alignment horizontal="right"/>
    </xf>
    <xf numFmtId="0" fontId="25" fillId="0" borderId="0" xfId="44" applyFont="1" applyFill="1" applyAlignment="1">
      <alignment horizontal="right" vertical="top" wrapText="1"/>
    </xf>
    <xf numFmtId="0" fontId="25" fillId="0" borderId="0" xfId="44" applyFont="1" applyFill="1" applyAlignment="1">
      <alignment vertical="top" wrapText="1"/>
    </xf>
    <xf numFmtId="0" fontId="25" fillId="0" borderId="0" xfId="44" applyNumberFormat="1" applyFont="1" applyFill="1"/>
    <xf numFmtId="0" fontId="23" fillId="0" borderId="0" xfId="44" applyNumberFormat="1" applyFont="1" applyFill="1" applyAlignment="1" applyProtection="1">
      <alignment horizontal="right" wrapText="1"/>
    </xf>
    <xf numFmtId="0" fontId="23" fillId="0" borderId="0" xfId="0" applyFont="1" applyFill="1" applyBorder="1" applyAlignment="1">
      <alignment horizontal="right" vertical="center"/>
    </xf>
    <xf numFmtId="168" fontId="23" fillId="0" borderId="0" xfId="47" applyNumberFormat="1" applyFont="1" applyFill="1" applyAlignment="1">
      <alignment horizontal="right" vertical="top" wrapText="1"/>
    </xf>
    <xf numFmtId="0" fontId="23" fillId="0" borderId="0" xfId="50" applyFont="1" applyFill="1" applyAlignment="1">
      <alignment vertical="top" wrapText="1"/>
    </xf>
    <xf numFmtId="0" fontId="23" fillId="0" borderId="0" xfId="50" applyFont="1" applyFill="1" applyAlignment="1" applyProtection="1">
      <alignment vertical="top" wrapText="1"/>
    </xf>
    <xf numFmtId="0" fontId="23" fillId="0" borderId="0" xfId="44" applyFont="1" applyFill="1" applyAlignment="1" applyProtection="1">
      <alignment horizontal="left"/>
    </xf>
    <xf numFmtId="0" fontId="23" fillId="0" borderId="0" xfId="66" applyFont="1" applyFill="1" applyAlignment="1">
      <alignment vertical="top" wrapText="1"/>
    </xf>
    <xf numFmtId="0" fontId="22" fillId="0" borderId="0" xfId="66" applyFont="1" applyFill="1" applyAlignment="1" applyProtection="1">
      <alignment horizontal="left" vertical="top" wrapText="1"/>
    </xf>
    <xf numFmtId="0" fontId="23" fillId="0" borderId="10" xfId="47" applyNumberFormat="1" applyFont="1" applyFill="1" applyBorder="1"/>
    <xf numFmtId="0" fontId="23" fillId="0" borderId="0" xfId="47" applyFont="1" applyFill="1" applyAlignment="1">
      <alignment horizontal="right" vertical="top"/>
    </xf>
    <xf numFmtId="0" fontId="23" fillId="0" borderId="10" xfId="66" applyFont="1" applyFill="1" applyBorder="1" applyAlignment="1">
      <alignment vertical="top" wrapText="1"/>
    </xf>
    <xf numFmtId="0" fontId="22" fillId="0" borderId="10" xfId="66" applyFont="1" applyFill="1" applyBorder="1" applyAlignment="1">
      <alignment vertical="top" wrapText="1"/>
    </xf>
    <xf numFmtId="0" fontId="22" fillId="0" borderId="0" xfId="44" applyFont="1" applyFill="1" applyBorder="1" applyAlignment="1">
      <alignment horizontal="right"/>
    </xf>
    <xf numFmtId="170" fontId="23" fillId="0" borderId="0" xfId="47" applyNumberFormat="1" applyFont="1" applyFill="1" applyAlignment="1">
      <alignment horizontal="right" vertical="top" wrapText="1"/>
    </xf>
    <xf numFmtId="0" fontId="22" fillId="0" borderId="11" xfId="44" applyFont="1" applyFill="1" applyBorder="1" applyAlignment="1">
      <alignment horizontal="right"/>
    </xf>
    <xf numFmtId="0" fontId="22" fillId="0" borderId="0" xfId="50" applyFont="1" applyFill="1" applyAlignment="1">
      <alignment horizontal="right" vertical="top"/>
    </xf>
    <xf numFmtId="168" fontId="23" fillId="0" borderId="0" xfId="50" applyNumberFormat="1" applyFont="1" applyFill="1" applyAlignment="1">
      <alignment horizontal="right" vertical="top"/>
    </xf>
    <xf numFmtId="0" fontId="23" fillId="0" borderId="0" xfId="44" applyNumberFormat="1" applyFont="1" applyFill="1" applyProtection="1"/>
    <xf numFmtId="0" fontId="22" fillId="0" borderId="0" xfId="50" applyFont="1" applyFill="1" applyBorder="1" applyAlignment="1">
      <alignment horizontal="right" vertical="top"/>
    </xf>
    <xf numFmtId="0" fontId="23" fillId="0" borderId="0" xfId="0" applyNumberFormat="1" applyFont="1" applyFill="1" applyBorder="1" applyAlignment="1">
      <alignment vertical="top"/>
    </xf>
    <xf numFmtId="0" fontId="22" fillId="0" borderId="0" xfId="44" applyNumberFormat="1" applyFont="1" applyFill="1" applyBorder="1" applyAlignment="1">
      <alignment vertical="top" wrapText="1"/>
    </xf>
    <xf numFmtId="0" fontId="23" fillId="0" borderId="0" xfId="0" applyNumberFormat="1" applyFont="1" applyFill="1" applyAlignment="1">
      <alignment vertical="top"/>
    </xf>
    <xf numFmtId="0" fontId="23" fillId="0" borderId="0" xfId="44" applyNumberFormat="1" applyFont="1" applyFill="1" applyBorder="1" applyAlignment="1">
      <alignment vertical="top" wrapText="1"/>
    </xf>
    <xf numFmtId="177" fontId="22" fillId="0" borderId="0" xfId="44" applyNumberFormat="1" applyFont="1" applyFill="1" applyBorder="1" applyAlignment="1">
      <alignment horizontal="righ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3" fillId="0" borderId="0" xfId="50" applyNumberFormat="1" applyFont="1" applyFill="1" applyBorder="1" applyAlignment="1" applyProtection="1">
      <alignment horizontal="left" vertical="top"/>
    </xf>
    <xf numFmtId="0" fontId="22" fillId="0" borderId="0" xfId="50" applyNumberFormat="1" applyFont="1" applyFill="1" applyBorder="1" applyAlignment="1" applyProtection="1">
      <alignment horizontal="center"/>
    </xf>
    <xf numFmtId="0" fontId="23" fillId="0" borderId="0" xfId="44" applyFont="1" applyFill="1" applyBorder="1" applyAlignment="1">
      <alignment horizontal="left" vertical="top" wrapText="1"/>
    </xf>
    <xf numFmtId="0" fontId="23" fillId="0" borderId="0" xfId="44" applyFont="1" applyFill="1" applyBorder="1" applyAlignment="1" applyProtection="1">
      <alignment horizontal="left"/>
    </xf>
    <xf numFmtId="0" fontId="23" fillId="0" borderId="0" xfId="44" applyFont="1" applyFill="1" applyBorder="1" applyAlignment="1">
      <alignment horizontal="left" wrapText="1"/>
    </xf>
    <xf numFmtId="0" fontId="23" fillId="0" borderId="0" xfId="44" applyFont="1" applyFill="1" applyBorder="1" applyAlignment="1" applyProtection="1">
      <alignment horizontal="left" vertical="top" wrapText="1"/>
    </xf>
    <xf numFmtId="0" fontId="23" fillId="0" borderId="0" xfId="0" applyFont="1" applyFill="1" applyBorder="1" applyAlignment="1">
      <alignment horizontal="center" vertical="center"/>
    </xf>
    <xf numFmtId="0" fontId="23" fillId="0" borderId="0" xfId="49" applyFont="1" applyFill="1" applyAlignment="1" applyProtection="1">
      <alignment horizontal="center"/>
    </xf>
    <xf numFmtId="43" fontId="22" fillId="0" borderId="11" xfId="28" applyNumberFormat="1" applyFont="1" applyFill="1" applyBorder="1" applyAlignment="1" applyProtection="1">
      <alignment horizontal="right" wrapText="1"/>
    </xf>
    <xf numFmtId="0" fontId="22" fillId="0" borderId="0" xfId="47" applyFont="1" applyFill="1" applyBorder="1" applyAlignment="1" applyProtection="1">
      <alignment horizontal="left" vertical="center" wrapText="1"/>
    </xf>
    <xf numFmtId="0" fontId="23" fillId="0" borderId="0" xfId="47" applyFont="1" applyFill="1" applyBorder="1" applyAlignment="1">
      <alignment horizontal="center" vertical="top" wrapText="1"/>
    </xf>
    <xf numFmtId="173" fontId="22" fillId="0" borderId="11" xfId="47" applyNumberFormat="1" applyFont="1" applyFill="1" applyBorder="1" applyAlignment="1">
      <alignment horizontal="right" vertical="top" wrapText="1"/>
    </xf>
    <xf numFmtId="0" fontId="22" fillId="0" borderId="10" xfId="47" applyFont="1" applyFill="1" applyBorder="1" applyAlignment="1" applyProtection="1">
      <alignment horizontal="left" vertical="center" wrapText="1"/>
    </xf>
    <xf numFmtId="178" fontId="22" fillId="0" borderId="0" xfId="50" applyNumberFormat="1" applyFont="1" applyFill="1" applyBorder="1" applyAlignment="1">
      <alignment horizontal="right" vertical="top" wrapText="1"/>
    </xf>
    <xf numFmtId="0" fontId="23" fillId="0" borderId="0" xfId="0" applyFont="1" applyFill="1" applyBorder="1" applyAlignment="1">
      <alignment vertical="center" wrapText="1"/>
    </xf>
    <xf numFmtId="0" fontId="23" fillId="0" borderId="11" xfId="50" applyNumberFormat="1" applyFont="1" applyFill="1" applyBorder="1" applyAlignment="1">
      <alignment horizontal="right"/>
    </xf>
    <xf numFmtId="0" fontId="23" fillId="0" borderId="0" xfId="47" applyFont="1" applyFill="1" applyBorder="1" applyAlignment="1" applyProtection="1">
      <alignment horizontal="left" vertical="center" wrapText="1"/>
    </xf>
    <xf numFmtId="0" fontId="23" fillId="0" borderId="0" xfId="50" applyFont="1" applyFill="1" applyBorder="1" applyAlignment="1">
      <alignment horizontal="center" vertical="top"/>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47" applyFont="1" applyFill="1" applyBorder="1" applyAlignment="1" applyProtection="1">
      <alignment horizontal="center"/>
    </xf>
    <xf numFmtId="0" fontId="23" fillId="0" borderId="0" xfId="47" applyFont="1" applyFill="1" applyAlignment="1">
      <alignment horizontal="left" vertical="top" wrapText="1"/>
    </xf>
    <xf numFmtId="0" fontId="23" fillId="0" borderId="11" xfId="61" applyNumberFormat="1" applyFont="1" applyFill="1" applyBorder="1" applyAlignment="1" applyProtection="1">
      <alignment horizontal="right" vertical="center" wrapText="1"/>
    </xf>
    <xf numFmtId="0" fontId="23" fillId="0" borderId="10" xfId="61" applyNumberFormat="1" applyFont="1" applyFill="1" applyBorder="1" applyAlignment="1" applyProtection="1">
      <alignment horizontal="right" vertical="center" wrapText="1"/>
    </xf>
    <xf numFmtId="43" fontId="23" fillId="0" borderId="11" xfId="61" applyFont="1" applyFill="1" applyBorder="1" applyAlignment="1" applyProtection="1">
      <alignment horizontal="right" vertical="center" wrapText="1"/>
    </xf>
    <xf numFmtId="0" fontId="23" fillId="0" borderId="0" xfId="47" applyFont="1" applyFill="1" applyBorder="1" applyAlignment="1">
      <alignment vertical="center" wrapText="1"/>
    </xf>
    <xf numFmtId="0" fontId="23" fillId="0" borderId="0" xfId="47" applyNumberFormat="1" applyFont="1" applyFill="1" applyAlignment="1">
      <alignment horizontal="right" vertical="top" wrapText="1"/>
    </xf>
    <xf numFmtId="49" fontId="23" fillId="0" borderId="0" xfId="47" applyNumberFormat="1" applyFont="1" applyFill="1" applyBorder="1" applyAlignment="1">
      <alignment horizontal="right" vertical="top" wrapText="1"/>
    </xf>
    <xf numFmtId="0" fontId="23" fillId="0" borderId="0" xfId="66" applyFont="1" applyFill="1" applyBorder="1" applyAlignment="1" applyProtection="1">
      <alignment horizontal="left" vertical="center" wrapText="1"/>
    </xf>
    <xf numFmtId="0" fontId="25" fillId="0" borderId="0" xfId="47" applyFont="1" applyFill="1" applyAlignment="1">
      <alignment vertical="top" wrapText="1"/>
    </xf>
    <xf numFmtId="190" fontId="23" fillId="0" borderId="0" xfId="47" applyNumberFormat="1" applyFont="1" applyFill="1" applyBorder="1" applyAlignment="1">
      <alignment horizontal="right" vertical="top" wrapText="1"/>
    </xf>
    <xf numFmtId="0" fontId="25" fillId="0" borderId="0" xfId="47" applyFont="1" applyFill="1"/>
    <xf numFmtId="0" fontId="23" fillId="0" borderId="0" xfId="44" applyFont="1" applyFill="1" applyAlignment="1" applyProtection="1">
      <alignment vertical="top" wrapText="1"/>
    </xf>
    <xf numFmtId="173" fontId="23" fillId="0" borderId="0" xfId="44" applyNumberFormat="1" applyFont="1" applyFill="1" applyAlignment="1">
      <alignment horizontal="right" vertical="top" wrapText="1"/>
    </xf>
    <xf numFmtId="0" fontId="23" fillId="0" borderId="10" xfId="44" applyFont="1" applyFill="1" applyBorder="1" applyAlignment="1">
      <alignment horizontal="left" vertical="center" wrapText="1"/>
    </xf>
    <xf numFmtId="0" fontId="23" fillId="0" borderId="10" xfId="44" applyFont="1" applyFill="1" applyBorder="1" applyAlignment="1">
      <alignment horizontal="right" vertical="center" wrapText="1"/>
    </xf>
    <xf numFmtId="0" fontId="22" fillId="0" borderId="10" xfId="44" applyFont="1" applyFill="1" applyBorder="1" applyAlignment="1" applyProtection="1">
      <alignment horizontal="left" vertical="center" wrapText="1"/>
    </xf>
    <xf numFmtId="0" fontId="25" fillId="0" borderId="0" xfId="44" applyFont="1" applyFill="1" applyAlignment="1">
      <alignment vertical="top"/>
    </xf>
    <xf numFmtId="0" fontId="25" fillId="0" borderId="0" xfId="44" applyFont="1" applyFill="1" applyAlignment="1">
      <alignment horizontal="right" vertical="top"/>
    </xf>
    <xf numFmtId="0" fontId="25" fillId="0" borderId="0" xfId="44" applyFont="1" applyFill="1" applyBorder="1" applyAlignment="1">
      <alignment vertical="top"/>
    </xf>
    <xf numFmtId="0" fontId="25" fillId="0" borderId="0" xfId="44" applyFont="1" applyFill="1" applyBorder="1" applyAlignment="1">
      <alignment horizontal="right" vertical="top"/>
    </xf>
    <xf numFmtId="0" fontId="25" fillId="0" borderId="0" xfId="44" applyFont="1" applyFill="1" applyBorder="1" applyAlignment="1">
      <alignment vertical="center" wrapText="1"/>
    </xf>
    <xf numFmtId="0" fontId="23" fillId="0" borderId="0" xfId="47" applyNumberFormat="1" applyFont="1" applyFill="1" applyBorder="1" applyAlignment="1"/>
    <xf numFmtId="0" fontId="23" fillId="0" borderId="11" xfId="0" applyFont="1" applyFill="1" applyBorder="1" applyAlignment="1">
      <alignment horizontal="right"/>
    </xf>
    <xf numFmtId="0" fontId="25" fillId="0" borderId="11" xfId="0" applyFont="1" applyFill="1" applyBorder="1" applyAlignment="1">
      <alignment horizontal="right"/>
    </xf>
    <xf numFmtId="0" fontId="25" fillId="0" borderId="0" xfId="44" applyFont="1" applyFill="1" applyAlignment="1"/>
    <xf numFmtId="0" fontId="23" fillId="0" borderId="0" xfId="49" applyFont="1" applyFill="1" applyAlignment="1" applyProtection="1">
      <alignment horizontal="right"/>
    </xf>
    <xf numFmtId="0" fontId="23" fillId="0" borderId="10" xfId="44" applyFont="1" applyFill="1" applyBorder="1" applyAlignment="1">
      <alignment horizontal="left"/>
    </xf>
    <xf numFmtId="0" fontId="23" fillId="0" borderId="10" xfId="44" applyFont="1" applyFill="1" applyBorder="1" applyAlignment="1">
      <alignment horizontal="right"/>
    </xf>
    <xf numFmtId="0" fontId="22" fillId="0" borderId="11" xfId="50" applyFont="1" applyFill="1" applyBorder="1" applyAlignment="1">
      <alignment horizontal="right" vertical="top" wrapText="1"/>
    </xf>
    <xf numFmtId="0" fontId="23" fillId="0" borderId="0" xfId="46" applyFont="1" applyFill="1" applyBorder="1" applyAlignment="1" applyProtection="1">
      <alignment horizontal="left" vertical="center" wrapText="1"/>
    </xf>
    <xf numFmtId="0" fontId="22" fillId="0" borderId="10" xfId="46" applyFont="1" applyFill="1" applyBorder="1" applyAlignment="1" applyProtection="1">
      <alignment horizontal="left" vertical="center" wrapText="1"/>
    </xf>
    <xf numFmtId="0" fontId="23" fillId="0" borderId="0" xfId="44" applyFont="1" applyFill="1" applyBorder="1" applyAlignment="1">
      <alignment wrapText="1"/>
    </xf>
    <xf numFmtId="0" fontId="23" fillId="0" borderId="0" xfId="47" applyNumberFormat="1" applyFont="1" applyFill="1" applyAlignment="1">
      <alignment horizontal="center" vertical="top" wrapText="1"/>
    </xf>
    <xf numFmtId="197" fontId="22" fillId="0" borderId="0" xfId="47" applyNumberFormat="1" applyFont="1" applyFill="1" applyBorder="1" applyAlignment="1">
      <alignment horizontal="right" vertical="top" wrapText="1"/>
    </xf>
    <xf numFmtId="172" fontId="23" fillId="0" borderId="0" xfId="47" applyNumberFormat="1" applyFont="1" applyFill="1" applyBorder="1" applyAlignment="1">
      <alignment horizontal="right" vertical="center" wrapText="1"/>
    </xf>
    <xf numFmtId="0" fontId="22" fillId="0" borderId="10" xfId="47" applyFont="1" applyFill="1" applyBorder="1"/>
    <xf numFmtId="0" fontId="23" fillId="0" borderId="0" xfId="47" applyNumberFormat="1" applyFont="1" applyFill="1" applyBorder="1" applyProtection="1"/>
    <xf numFmtId="168" fontId="23" fillId="0" borderId="11" xfId="47" applyNumberFormat="1" applyFont="1" applyFill="1" applyBorder="1" applyAlignment="1">
      <alignment horizontal="right" vertical="top" wrapText="1"/>
    </xf>
    <xf numFmtId="0" fontId="23" fillId="0" borderId="11" xfId="47" applyNumberFormat="1" applyFont="1" applyFill="1" applyBorder="1" applyAlignment="1">
      <alignment horizontal="right" wrapText="1"/>
    </xf>
    <xf numFmtId="0" fontId="25" fillId="0" borderId="0" xfId="44" applyFont="1" applyFill="1" applyBorder="1" applyAlignment="1">
      <alignment horizontal="left" vertical="top" wrapText="1"/>
    </xf>
    <xf numFmtId="0" fontId="25" fillId="0" borderId="0" xfId="44" applyFont="1" applyFill="1" applyBorder="1" applyAlignment="1">
      <alignment horizontal="left" vertical="top"/>
    </xf>
    <xf numFmtId="0" fontId="23" fillId="0" borderId="0" xfId="44" applyFont="1" applyFill="1" applyBorder="1" applyAlignment="1">
      <alignment horizontal="center" vertical="center" wrapText="1"/>
    </xf>
    <xf numFmtId="0" fontId="23" fillId="0" borderId="0" xfId="44" applyNumberFormat="1" applyFont="1" applyFill="1" applyBorder="1" applyAlignment="1">
      <alignment horizontal="center"/>
    </xf>
    <xf numFmtId="0" fontId="23" fillId="0" borderId="0" xfId="44" applyFont="1" applyFill="1" applyBorder="1" applyAlignment="1" applyProtection="1">
      <alignment horizontal="left" vertical="center" wrapText="1"/>
    </xf>
    <xf numFmtId="0" fontId="23" fillId="0" borderId="0" xfId="44" applyFont="1" applyFill="1" applyBorder="1" applyAlignment="1">
      <alignment horizontal="center"/>
    </xf>
    <xf numFmtId="0" fontId="25" fillId="0" borderId="0" xfId="44" applyFont="1" applyFill="1" applyBorder="1" applyAlignment="1">
      <alignment horizontal="right" vertical="center"/>
    </xf>
    <xf numFmtId="0" fontId="25" fillId="0" borderId="0" xfId="44" applyFont="1" applyFill="1" applyBorder="1" applyAlignment="1">
      <alignment horizontal="left"/>
    </xf>
    <xf numFmtId="0" fontId="25" fillId="0" borderId="0" xfId="44" applyFont="1" applyFill="1" applyBorder="1" applyAlignment="1">
      <alignment vertical="center"/>
    </xf>
    <xf numFmtId="0" fontId="23" fillId="0" borderId="10" xfId="44" applyFont="1" applyFill="1" applyBorder="1" applyAlignment="1">
      <alignment vertical="top"/>
    </xf>
    <xf numFmtId="0" fontId="23" fillId="0" borderId="0" xfId="47" applyFont="1" applyFill="1" applyAlignment="1">
      <alignment wrapText="1"/>
    </xf>
    <xf numFmtId="169" fontId="23" fillId="0" borderId="0" xfId="47" applyNumberFormat="1" applyFont="1" applyFill="1" applyBorder="1" applyAlignment="1">
      <alignment horizontal="right" vertical="top" wrapText="1"/>
    </xf>
    <xf numFmtId="0" fontId="23" fillId="0" borderId="0" xfId="66" applyFont="1" applyFill="1" applyAlignment="1">
      <alignment horizontal="left" vertical="top" wrapText="1"/>
    </xf>
    <xf numFmtId="0" fontId="23" fillId="0" borderId="0" xfId="66" applyFont="1" applyFill="1" applyAlignment="1">
      <alignment horizontal="right" vertical="top" wrapText="1"/>
    </xf>
    <xf numFmtId="0" fontId="22" fillId="0" borderId="0" xfId="66" applyFont="1" applyFill="1" applyBorder="1" applyAlignment="1">
      <alignment horizontal="right" vertical="top" wrapText="1"/>
    </xf>
    <xf numFmtId="168" fontId="23" fillId="0" borderId="0" xfId="66" applyNumberFormat="1" applyFont="1" applyFill="1" applyBorder="1" applyAlignment="1">
      <alignment horizontal="right" vertical="top" wrapText="1"/>
    </xf>
    <xf numFmtId="0" fontId="23" fillId="0" borderId="0" xfId="66" applyFont="1" applyFill="1" applyBorder="1" applyAlignment="1" applyProtection="1">
      <alignment horizontal="left" vertical="top" wrapText="1"/>
    </xf>
    <xf numFmtId="172" fontId="23" fillId="0" borderId="0" xfId="66" applyNumberFormat="1" applyFont="1" applyFill="1" applyBorder="1" applyAlignment="1">
      <alignment horizontal="right" vertical="top" wrapText="1"/>
    </xf>
    <xf numFmtId="0" fontId="23" fillId="0" borderId="10" xfId="66" applyFont="1" applyFill="1" applyBorder="1" applyAlignment="1">
      <alignment horizontal="left" vertical="top" wrapText="1"/>
    </xf>
    <xf numFmtId="0" fontId="23" fillId="0" borderId="10" xfId="66" applyFont="1" applyFill="1" applyBorder="1" applyAlignment="1">
      <alignment horizontal="right" vertical="top" wrapText="1"/>
    </xf>
    <xf numFmtId="0" fontId="23" fillId="0" borderId="0" xfId="66" applyFont="1" applyFill="1" applyBorder="1" applyAlignment="1">
      <alignment horizontal="right" vertical="top" wrapText="1"/>
    </xf>
    <xf numFmtId="0" fontId="23" fillId="0" borderId="10" xfId="66" applyNumberFormat="1" applyFont="1" applyFill="1" applyBorder="1" applyAlignment="1" applyProtection="1">
      <alignment horizontal="right"/>
    </xf>
    <xf numFmtId="0" fontId="23" fillId="0" borderId="11" xfId="66" applyNumberFormat="1" applyFont="1" applyFill="1" applyBorder="1" applyAlignment="1" applyProtection="1">
      <alignment horizontal="right"/>
    </xf>
    <xf numFmtId="0" fontId="23" fillId="0" borderId="11" xfId="66" applyNumberFormat="1" applyFont="1" applyFill="1" applyBorder="1" applyAlignment="1">
      <alignment horizontal="right"/>
    </xf>
    <xf numFmtId="0" fontId="23" fillId="0" borderId="0" xfId="66" applyNumberFormat="1" applyFont="1" applyFill="1" applyBorder="1" applyAlignment="1">
      <alignment horizontal="right"/>
    </xf>
    <xf numFmtId="176" fontId="22" fillId="0" borderId="0" xfId="50" applyNumberFormat="1" applyFont="1" applyFill="1" applyBorder="1" applyAlignment="1">
      <alignment vertical="top" wrapText="1"/>
    </xf>
    <xf numFmtId="0" fontId="23" fillId="0" borderId="0" xfId="47" applyFont="1" applyFill="1" applyAlignment="1">
      <alignment horizontal="center" vertical="top"/>
    </xf>
    <xf numFmtId="0" fontId="23" fillId="0" borderId="0" xfId="44" applyFont="1" applyFill="1" applyAlignment="1">
      <alignment wrapText="1"/>
    </xf>
    <xf numFmtId="0" fontId="22" fillId="0" borderId="0" xfId="47" applyFont="1" applyFill="1" applyAlignment="1">
      <alignment horizontal="left" vertical="top" wrapText="1"/>
    </xf>
    <xf numFmtId="168" fontId="23" fillId="0" borderId="0" xfId="50" applyNumberFormat="1" applyFont="1" applyFill="1" applyAlignment="1">
      <alignment horizontal="right" vertical="top" wrapText="1"/>
    </xf>
    <xf numFmtId="0" fontId="23" fillId="0" borderId="0" xfId="50" applyFont="1" applyFill="1" applyBorder="1" applyAlignment="1" applyProtection="1">
      <alignment horizontal="left" vertical="justify" wrapText="1"/>
    </xf>
    <xf numFmtId="0" fontId="22" fillId="0" borderId="0" xfId="50" applyFont="1" applyFill="1" applyBorder="1" applyAlignment="1" applyProtection="1">
      <alignment horizontal="left" vertical="justify" wrapText="1"/>
    </xf>
    <xf numFmtId="0" fontId="22" fillId="0" borderId="0" xfId="44" applyFont="1" applyFill="1" applyAlignment="1">
      <alignment wrapText="1"/>
    </xf>
    <xf numFmtId="168" fontId="23" fillId="0" borderId="0" xfId="44" applyNumberFormat="1" applyFont="1" applyFill="1" applyBorder="1" applyAlignment="1">
      <alignment wrapText="1"/>
    </xf>
    <xf numFmtId="176" fontId="22" fillId="0" borderId="0" xfId="44" applyNumberFormat="1" applyFont="1" applyFill="1" applyBorder="1" applyAlignment="1">
      <alignment wrapText="1"/>
    </xf>
    <xf numFmtId="0" fontId="22" fillId="0" borderId="0" xfId="44" applyFont="1" applyFill="1" applyBorder="1" applyAlignment="1">
      <alignment wrapText="1"/>
    </xf>
    <xf numFmtId="0" fontId="23" fillId="0" borderId="11" xfId="44" applyFont="1" applyFill="1" applyBorder="1" applyAlignment="1">
      <alignment wrapText="1"/>
    </xf>
    <xf numFmtId="49" fontId="23" fillId="0" borderId="0" xfId="44" applyNumberFormat="1" applyFont="1" applyFill="1" applyBorder="1" applyAlignment="1">
      <alignment horizontal="right" wrapText="1"/>
    </xf>
    <xf numFmtId="0" fontId="23" fillId="0" borderId="10" xfId="44" applyFont="1" applyFill="1" applyBorder="1" applyAlignment="1">
      <alignment wrapText="1"/>
    </xf>
    <xf numFmtId="168" fontId="23" fillId="0" borderId="0" xfId="50" applyNumberFormat="1" applyFont="1" applyFill="1" applyAlignment="1">
      <alignment wrapText="1"/>
    </xf>
    <xf numFmtId="0" fontId="22" fillId="0" borderId="0" xfId="50" applyFont="1" applyFill="1" applyAlignment="1">
      <alignment wrapText="1"/>
    </xf>
    <xf numFmtId="0" fontId="48" fillId="0" borderId="0" xfId="44" applyFont="1" applyFill="1" applyBorder="1" applyAlignment="1">
      <alignment vertical="top"/>
    </xf>
    <xf numFmtId="0" fontId="23" fillId="0" borderId="14" xfId="0" applyFont="1" applyFill="1" applyBorder="1" applyAlignment="1">
      <alignment horizontal="left" vertical="top" wrapText="1"/>
    </xf>
    <xf numFmtId="0" fontId="23" fillId="0" borderId="0" xfId="66" applyFont="1" applyFill="1" applyBorder="1" applyAlignment="1">
      <alignment vertical="top" wrapText="1"/>
    </xf>
    <xf numFmtId="0" fontId="22" fillId="0" borderId="0" xfId="66" applyFont="1" applyFill="1" applyBorder="1" applyAlignment="1">
      <alignment vertical="top" wrapText="1"/>
    </xf>
    <xf numFmtId="172" fontId="23" fillId="0" borderId="0" xfId="66" applyNumberFormat="1" applyFont="1" applyFill="1" applyBorder="1" applyAlignment="1">
      <alignment horizontal="right" vertical="center" wrapText="1"/>
    </xf>
    <xf numFmtId="168" fontId="23" fillId="0" borderId="0" xfId="66" applyNumberFormat="1" applyFont="1" applyFill="1" applyBorder="1" applyAlignment="1">
      <alignment vertical="top" wrapText="1"/>
    </xf>
    <xf numFmtId="0" fontId="23" fillId="0" borderId="0" xfId="66" applyNumberFormat="1" applyFont="1" applyFill="1" applyBorder="1" applyAlignment="1">
      <alignment horizontal="right" vertical="top" wrapText="1"/>
    </xf>
    <xf numFmtId="0" fontId="23" fillId="0" borderId="11" xfId="66" applyFont="1" applyFill="1" applyBorder="1" applyAlignment="1">
      <alignment vertical="top" wrapText="1"/>
    </xf>
    <xf numFmtId="0" fontId="22" fillId="0" borderId="11" xfId="66" applyFont="1" applyFill="1" applyBorder="1" applyAlignment="1">
      <alignment vertical="top" wrapText="1"/>
    </xf>
    <xf numFmtId="0" fontId="22" fillId="0" borderId="11" xfId="66" applyFont="1" applyFill="1" applyBorder="1" applyAlignment="1" applyProtection="1">
      <alignment horizontal="left" vertical="top" wrapText="1"/>
    </xf>
    <xf numFmtId="176" fontId="22" fillId="0" borderId="0" xfId="66" applyNumberFormat="1" applyFont="1" applyFill="1" applyBorder="1" applyAlignment="1">
      <alignment vertical="top" wrapText="1"/>
    </xf>
    <xf numFmtId="0" fontId="23" fillId="0" borderId="0" xfId="66" applyNumberFormat="1" applyFont="1" applyFill="1" applyBorder="1" applyAlignment="1">
      <alignment horizontal="right" wrapText="1"/>
    </xf>
    <xf numFmtId="1" fontId="23" fillId="0" borderId="0" xfId="66" applyNumberFormat="1" applyFont="1" applyFill="1" applyBorder="1" applyAlignment="1">
      <alignment vertical="top" wrapText="1"/>
    </xf>
    <xf numFmtId="0" fontId="23" fillId="0" borderId="0" xfId="56" applyFont="1" applyFill="1" applyBorder="1" applyAlignment="1">
      <alignment vertical="top" wrapText="1"/>
    </xf>
    <xf numFmtId="168" fontId="23" fillId="0" borderId="0" xfId="56" applyNumberFormat="1" applyFont="1" applyFill="1" applyBorder="1" applyAlignment="1">
      <alignment horizontal="right" vertical="top" wrapText="1"/>
    </xf>
    <xf numFmtId="0" fontId="23" fillId="0" borderId="0" xfId="56" applyFont="1" applyFill="1" applyBorder="1" applyAlignment="1" applyProtection="1">
      <alignment horizontal="left" vertical="top" wrapText="1"/>
    </xf>
    <xf numFmtId="0" fontId="23" fillId="0" borderId="0" xfId="56" applyFont="1" applyFill="1" applyBorder="1" applyAlignment="1" applyProtection="1">
      <alignment horizontal="left" vertical="center" wrapText="1"/>
    </xf>
    <xf numFmtId="168" fontId="23" fillId="0" borderId="0" xfId="56" applyNumberFormat="1" applyFont="1" applyFill="1" applyBorder="1" applyAlignment="1">
      <alignment horizontal="right" vertical="center" wrapText="1"/>
    </xf>
    <xf numFmtId="0" fontId="23" fillId="0" borderId="0" xfId="66" applyNumberFormat="1" applyFont="1" applyFill="1" applyBorder="1" applyAlignment="1" applyProtection="1">
      <alignment horizontal="right" wrapText="1"/>
    </xf>
    <xf numFmtId="0" fontId="23" fillId="0" borderId="0" xfId="66" applyNumberFormat="1" applyFont="1" applyFill="1" applyAlignment="1" applyProtection="1">
      <alignment horizontal="right" wrapText="1"/>
    </xf>
    <xf numFmtId="0" fontId="23" fillId="0" borderId="11" xfId="66" applyNumberFormat="1" applyFont="1" applyFill="1" applyBorder="1" applyAlignment="1" applyProtection="1">
      <alignment horizontal="right" wrapText="1"/>
    </xf>
    <xf numFmtId="0" fontId="22" fillId="0" borderId="10" xfId="47" applyFont="1" applyFill="1" applyBorder="1" applyAlignment="1">
      <alignment horizontal="right" vertical="top"/>
    </xf>
    <xf numFmtId="0" fontId="22" fillId="0" borderId="10" xfId="44" applyFont="1" applyFill="1" applyBorder="1" applyAlignment="1">
      <alignment vertical="top"/>
    </xf>
    <xf numFmtId="0" fontId="28" fillId="25" borderId="14" xfId="0" applyFont="1" applyFill="1" applyBorder="1" applyAlignment="1" applyProtection="1">
      <alignment horizontal="left" vertical="center" wrapText="1"/>
    </xf>
    <xf numFmtId="0" fontId="23" fillId="0" borderId="16" xfId="0" applyFont="1" applyFill="1" applyBorder="1" applyAlignment="1" applyProtection="1">
      <alignment horizontal="center" vertical="center"/>
    </xf>
    <xf numFmtId="0" fontId="23" fillId="0" borderId="0" xfId="47" applyNumberFormat="1" applyFont="1" applyFill="1" applyBorder="1" applyAlignment="1">
      <alignment horizontal="left" vertical="top" wrapText="1"/>
    </xf>
    <xf numFmtId="0" fontId="23" fillId="0" borderId="0" xfId="50" applyNumberFormat="1" applyFont="1" applyFill="1" applyBorder="1" applyAlignment="1" applyProtection="1">
      <alignment horizontal="left" vertical="top"/>
    </xf>
    <xf numFmtId="0" fontId="23" fillId="0" borderId="0" xfId="44" applyFont="1" applyFill="1" applyBorder="1" applyAlignment="1" applyProtection="1">
      <alignment horizontal="lef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5" fillId="0" borderId="0" xfId="0" applyFont="1" applyFill="1" applyAlignment="1">
      <alignment horizontal="center" vertical="top"/>
    </xf>
    <xf numFmtId="0" fontId="22" fillId="0" borderId="0" xfId="47" applyFont="1" applyFill="1" applyBorder="1" applyAlignment="1">
      <alignment horizontal="center"/>
    </xf>
    <xf numFmtId="0" fontId="22" fillId="0" borderId="0" xfId="47" applyFont="1" applyFill="1" applyAlignment="1" applyProtection="1">
      <alignment horizontal="center"/>
    </xf>
    <xf numFmtId="0" fontId="22" fillId="0" borderId="0" xfId="47" applyNumberFormat="1" applyFont="1" applyFill="1" applyBorder="1" applyAlignment="1" applyProtection="1">
      <alignment horizontal="center"/>
    </xf>
    <xf numFmtId="0" fontId="23" fillId="0" borderId="0" xfId="47" applyFont="1" applyFill="1" applyBorder="1" applyAlignment="1">
      <alignment horizontal="left" vertical="top" wrapText="1"/>
    </xf>
    <xf numFmtId="0" fontId="23" fillId="0" borderId="0" xfId="0" applyFont="1" applyFill="1" applyAlignment="1">
      <alignment vertical="center"/>
    </xf>
    <xf numFmtId="0" fontId="22" fillId="0" borderId="0" xfId="47" applyFont="1" applyFill="1" applyBorder="1" applyAlignment="1" applyProtection="1">
      <alignment horizontal="center"/>
    </xf>
    <xf numFmtId="0" fontId="22" fillId="0" borderId="0" xfId="44" applyNumberFormat="1" applyFont="1" applyFill="1" applyBorder="1" applyAlignment="1" applyProtection="1">
      <alignment horizontal="center"/>
    </xf>
    <xf numFmtId="0" fontId="22" fillId="0" borderId="0" xfId="47" applyNumberFormat="1" applyFont="1" applyFill="1" applyBorder="1" applyAlignment="1">
      <alignment horizontal="center"/>
    </xf>
    <xf numFmtId="0" fontId="23" fillId="0" borderId="0" xfId="47" applyFont="1" applyFill="1" applyAlignment="1">
      <alignment horizontal="left" vertical="top" wrapText="1"/>
    </xf>
    <xf numFmtId="0" fontId="23" fillId="0" borderId="0" xfId="46" applyFont="1" applyFill="1" applyBorder="1" applyAlignment="1">
      <alignment horizontal="left" vertical="top" wrapText="1"/>
    </xf>
    <xf numFmtId="0" fontId="22" fillId="0" borderId="0" xfId="47" applyNumberFormat="1" applyFont="1" applyFill="1" applyAlignment="1">
      <alignment horizontal="center"/>
    </xf>
    <xf numFmtId="0" fontId="22" fillId="0" borderId="0" xfId="47" applyNumberFormat="1" applyFont="1" applyFill="1" applyAlignment="1" applyProtection="1">
      <alignment horizontal="center"/>
    </xf>
    <xf numFmtId="0" fontId="25" fillId="0" borderId="0" xfId="0" applyFont="1" applyFill="1" applyAlignment="1">
      <alignment horizontal="center" vertical="center"/>
    </xf>
    <xf numFmtId="0" fontId="23" fillId="0" borderId="0" xfId="49" applyFont="1" applyFill="1" applyBorder="1" applyAlignment="1" applyProtection="1">
      <alignment horizontal="right" vertical="top"/>
    </xf>
    <xf numFmtId="0" fontId="23" fillId="0" borderId="0" xfId="44" applyFont="1" applyFill="1" applyBorder="1" applyAlignment="1" applyProtection="1">
      <alignment horizontal="left" vertical="top" wrapText="1"/>
    </xf>
    <xf numFmtId="0" fontId="23" fillId="0" borderId="0" xfId="47" applyFont="1" applyFill="1" applyBorder="1" applyAlignment="1">
      <alignment horizontal="left" wrapText="1"/>
    </xf>
    <xf numFmtId="0" fontId="22" fillId="0" borderId="0" xfId="47" applyFont="1" applyFill="1" applyBorder="1" applyAlignment="1">
      <alignment horizontal="center" vertical="top" wrapText="1"/>
    </xf>
    <xf numFmtId="0" fontId="23" fillId="0" borderId="0" xfId="66" applyFont="1" applyFill="1" applyBorder="1" applyAlignment="1">
      <alignment horizontal="left" vertical="top" wrapText="1"/>
    </xf>
    <xf numFmtId="0" fontId="23" fillId="0" borderId="0" xfId="61" applyNumberFormat="1" applyFont="1" applyFill="1" applyAlignment="1">
      <alignment horizontal="right"/>
    </xf>
    <xf numFmtId="0" fontId="23" fillId="0" borderId="0" xfId="47" applyNumberFormat="1" applyFont="1" applyFill="1" applyAlignment="1">
      <alignment horizontal="center"/>
    </xf>
    <xf numFmtId="0" fontId="25" fillId="0" borderId="0" xfId="47" applyFont="1" applyFill="1" applyBorder="1" applyAlignment="1">
      <alignment horizontal="center" vertical="top" wrapText="1"/>
    </xf>
    <xf numFmtId="0" fontId="23" fillId="0" borderId="10" xfId="46" applyFont="1" applyFill="1" applyBorder="1" applyAlignment="1">
      <alignment horizontal="left" vertical="center" wrapText="1"/>
    </xf>
    <xf numFmtId="0" fontId="23" fillId="0" borderId="0" xfId="47" applyNumberFormat="1" applyFont="1" applyFill="1" applyBorder="1" applyAlignment="1">
      <alignment horizontal="center"/>
    </xf>
    <xf numFmtId="0" fontId="23" fillId="0" borderId="0" xfId="47" applyFont="1" applyFill="1" applyBorder="1" applyAlignment="1">
      <alignment horizontal="right" wrapText="1"/>
    </xf>
    <xf numFmtId="1" fontId="23" fillId="0" borderId="0" xfId="44" applyNumberFormat="1" applyFont="1" applyFill="1" applyBorder="1" applyAlignment="1">
      <alignment horizontal="right" wrapText="1"/>
    </xf>
    <xf numFmtId="1" fontId="23" fillId="0" borderId="0" xfId="44" applyNumberFormat="1" applyFont="1" applyFill="1" applyBorder="1" applyAlignment="1" applyProtection="1">
      <alignment horizontal="right" wrapText="1"/>
    </xf>
    <xf numFmtId="0" fontId="23" fillId="0" borderId="0" xfId="50" applyNumberFormat="1" applyFont="1" applyFill="1" applyBorder="1" applyAlignment="1"/>
    <xf numFmtId="0" fontId="22" fillId="0" borderId="0" xfId="0" applyNumberFormat="1" applyFont="1" applyFill="1" applyBorder="1" applyAlignment="1">
      <alignment horizontal="right"/>
    </xf>
    <xf numFmtId="0" fontId="23" fillId="0" borderId="0" xfId="44" applyFont="1" applyFill="1" applyAlignment="1">
      <alignment horizontal="center" vertical="top" wrapText="1"/>
    </xf>
    <xf numFmtId="0" fontId="49" fillId="0" borderId="0" xfId="0" applyFont="1" applyFill="1" applyBorder="1" applyAlignment="1">
      <alignment vertical="center" wrapText="1"/>
    </xf>
    <xf numFmtId="0" fontId="49" fillId="0" borderId="0" xfId="0" applyFont="1" applyFill="1" applyBorder="1" applyAlignment="1">
      <alignment wrapText="1"/>
    </xf>
    <xf numFmtId="0" fontId="23" fillId="0" borderId="0" xfId="47" applyFont="1" applyFill="1" applyBorder="1" applyAlignment="1">
      <alignment horizontal="left" vertical="top" wrapText="1"/>
    </xf>
    <xf numFmtId="0" fontId="23" fillId="0" borderId="0" xfId="61" applyNumberFormat="1" applyFont="1" applyFill="1" applyAlignment="1" applyProtection="1">
      <alignment horizontal="center" wrapText="1"/>
    </xf>
    <xf numFmtId="0" fontId="23" fillId="0" borderId="0" xfId="44" applyFont="1" applyFill="1" applyAlignment="1">
      <alignment horizontal="left" vertical="top" wrapText="1"/>
    </xf>
    <xf numFmtId="0" fontId="23" fillId="0" borderId="11" xfId="44" applyNumberFormat="1" applyFont="1" applyFill="1" applyBorder="1"/>
    <xf numFmtId="0" fontId="23" fillId="0" borderId="10" xfId="44" applyNumberFormat="1" applyFont="1" applyFill="1" applyBorder="1"/>
    <xf numFmtId="0" fontId="23" fillId="0" borderId="11" xfId="44" applyFont="1" applyFill="1" applyBorder="1"/>
    <xf numFmtId="0" fontId="23" fillId="0" borderId="12" xfId="61" applyNumberFormat="1" applyFont="1" applyFill="1" applyBorder="1" applyAlignment="1">
      <alignment horizontal="right" wrapText="1"/>
    </xf>
    <xf numFmtId="0" fontId="22" fillId="0" borderId="11" xfId="0" applyFont="1" applyFill="1" applyBorder="1" applyAlignment="1">
      <alignment horizontal="center"/>
    </xf>
    <xf numFmtId="0" fontId="22" fillId="0" borderId="11" xfId="0" applyFont="1" applyFill="1" applyBorder="1" applyAlignment="1">
      <alignment horizontal="right"/>
    </xf>
    <xf numFmtId="0" fontId="23" fillId="0" borderId="0" xfId="61" applyNumberFormat="1" applyFont="1" applyFill="1" applyBorder="1" applyAlignment="1" applyProtection="1">
      <alignment horizontal="center" wrapText="1"/>
    </xf>
    <xf numFmtId="188" fontId="23" fillId="0" borderId="0" xfId="61" applyNumberFormat="1" applyFont="1" applyFill="1" applyBorder="1" applyAlignment="1" applyProtection="1">
      <alignment horizontal="right"/>
    </xf>
    <xf numFmtId="49" fontId="23" fillId="0" borderId="0" xfId="61" applyNumberFormat="1" applyFont="1" applyFill="1" applyBorder="1" applyAlignment="1">
      <alignment horizontal="right"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3" fillId="0" borderId="0" xfId="48" applyNumberFormat="1" applyFont="1" applyFill="1" applyBorder="1" applyAlignment="1" applyProtection="1">
      <alignment horizontal="center"/>
    </xf>
    <xf numFmtId="0" fontId="22" fillId="0" borderId="0" xfId="47" applyFont="1" applyFill="1" applyBorder="1" applyAlignment="1">
      <alignment horizontal="center"/>
    </xf>
    <xf numFmtId="0" fontId="22" fillId="0" borderId="0" xfId="47" applyFont="1" applyFill="1" applyAlignment="1">
      <alignment horizontal="center"/>
    </xf>
    <xf numFmtId="0" fontId="22" fillId="0" borderId="0" xfId="47" applyNumberFormat="1" applyFont="1" applyFill="1" applyBorder="1" applyAlignment="1" applyProtection="1">
      <alignment horizontal="center"/>
    </xf>
    <xf numFmtId="0" fontId="23" fillId="0" borderId="0" xfId="44" applyFont="1" applyFill="1" applyAlignment="1">
      <alignment horizontal="left" vertical="top" wrapText="1"/>
    </xf>
    <xf numFmtId="0" fontId="22" fillId="0" borderId="0" xfId="44" applyFont="1" applyFill="1" applyBorder="1" applyAlignment="1" applyProtection="1">
      <alignment horizontal="center"/>
    </xf>
    <xf numFmtId="0" fontId="22" fillId="0" borderId="0" xfId="44" applyNumberFormat="1" applyFont="1" applyFill="1" applyBorder="1" applyAlignment="1" applyProtection="1">
      <alignment horizontal="center"/>
    </xf>
    <xf numFmtId="0" fontId="23" fillId="0" borderId="0" xfId="44" applyFont="1" applyFill="1" applyBorder="1" applyAlignment="1">
      <alignment horizontal="left" vertical="top" wrapText="1"/>
    </xf>
    <xf numFmtId="0" fontId="23" fillId="0" borderId="0" xfId="47" applyFont="1" applyFill="1" applyAlignment="1">
      <alignment horizontal="center"/>
    </xf>
    <xf numFmtId="0" fontId="23" fillId="0" borderId="0" xfId="47" applyFont="1" applyFill="1" applyBorder="1" applyAlignment="1">
      <alignment horizontal="left" vertical="top" wrapText="1"/>
    </xf>
    <xf numFmtId="0" fontId="23" fillId="0" borderId="0" xfId="47" applyFont="1" applyFill="1" applyBorder="1" applyAlignment="1">
      <alignment horizontal="left" vertical="top"/>
    </xf>
    <xf numFmtId="0" fontId="23" fillId="0" borderId="0" xfId="44" applyFont="1" applyFill="1" applyAlignment="1">
      <alignment horizontal="center"/>
    </xf>
    <xf numFmtId="0" fontId="23" fillId="0" borderId="0" xfId="0" applyNumberFormat="1" applyFont="1" applyFill="1" applyBorder="1" applyAlignment="1">
      <alignment horizontal="right"/>
    </xf>
    <xf numFmtId="0" fontId="39" fillId="0" borderId="18" xfId="0" applyFont="1" applyFill="1" applyBorder="1" applyAlignment="1" applyProtection="1">
      <alignment horizontal="center" vertical="center" wrapText="1"/>
    </xf>
    <xf numFmtId="0" fontId="24" fillId="0" borderId="0" xfId="0" applyFont="1" applyFill="1" applyBorder="1" applyAlignment="1">
      <alignment horizontal="right"/>
    </xf>
    <xf numFmtId="0" fontId="25" fillId="0" borderId="13" xfId="0" applyFont="1" applyFill="1" applyBorder="1" applyAlignment="1">
      <alignment horizontal="right"/>
    </xf>
    <xf numFmtId="0" fontId="23" fillId="0" borderId="0" xfId="47" applyFont="1" applyFill="1" applyAlignment="1">
      <alignment horizontal="center"/>
    </xf>
    <xf numFmtId="0" fontId="23" fillId="0" borderId="0" xfId="47" applyFont="1" applyFill="1" applyBorder="1" applyAlignment="1">
      <alignment horizontal="left" vertical="top" wrapText="1"/>
    </xf>
    <xf numFmtId="0" fontId="23" fillId="0" borderId="11" xfId="50" applyNumberFormat="1" applyFont="1" applyFill="1" applyBorder="1" applyProtection="1"/>
    <xf numFmtId="0" fontId="23" fillId="0" borderId="0" xfId="50" applyNumberFormat="1" applyFont="1" applyFill="1" applyBorder="1" applyAlignment="1" applyProtection="1">
      <alignment horizontal="left" vertical="top" wrapText="1"/>
    </xf>
    <xf numFmtId="0" fontId="23" fillId="0" borderId="12" xfId="50" applyNumberFormat="1" applyFont="1" applyFill="1" applyBorder="1" applyAlignment="1" applyProtection="1">
      <alignment horizontal="left" vertical="top"/>
    </xf>
    <xf numFmtId="0" fontId="23" fillId="0" borderId="12" xfId="50" applyNumberFormat="1" applyFont="1" applyFill="1" applyBorder="1" applyAlignment="1" applyProtection="1">
      <alignment horizontal="right" vertical="top"/>
    </xf>
    <xf numFmtId="0" fontId="22" fillId="0" borderId="12" xfId="50" applyNumberFormat="1" applyFont="1" applyFill="1" applyBorder="1" applyAlignment="1" applyProtection="1">
      <alignment horizontal="left" vertical="top" wrapText="1"/>
    </xf>
    <xf numFmtId="0" fontId="23" fillId="0" borderId="0" xfId="50" applyNumberFormat="1" applyFont="1" applyFill="1" applyAlignment="1">
      <alignment horizontal="center"/>
    </xf>
    <xf numFmtId="181" fontId="23" fillId="0" borderId="11" xfId="47" applyNumberFormat="1" applyFont="1" applyFill="1" applyBorder="1" applyAlignment="1" applyProtection="1">
      <alignment horizontal="right"/>
    </xf>
    <xf numFmtId="181" fontId="23" fillId="0" borderId="11" xfId="47" applyNumberFormat="1" applyFont="1" applyFill="1" applyBorder="1" applyAlignment="1">
      <alignment horizontal="right"/>
    </xf>
    <xf numFmtId="181" fontId="23" fillId="0" borderId="11" xfId="50" applyNumberFormat="1" applyFont="1" applyFill="1" applyBorder="1" applyAlignment="1" applyProtection="1">
      <alignment horizontal="right"/>
    </xf>
    <xf numFmtId="181" fontId="23" fillId="0" borderId="11" xfId="50" applyNumberFormat="1" applyFont="1" applyFill="1" applyBorder="1" applyAlignment="1">
      <alignment horizontal="right"/>
    </xf>
    <xf numFmtId="0" fontId="23" fillId="0" borderId="0" xfId="47" applyFont="1" applyFill="1" applyAlignment="1">
      <alignment horizontal="center" vertical="top" wrapText="1"/>
    </xf>
    <xf numFmtId="0" fontId="23" fillId="0" borderId="11" xfId="50" applyFont="1" applyFill="1" applyBorder="1" applyAlignment="1">
      <alignment horizontal="left" vertical="top"/>
    </xf>
    <xf numFmtId="0" fontId="23" fillId="25" borderId="11" xfId="44" applyNumberFormat="1" applyFont="1" applyFill="1" applyBorder="1" applyAlignment="1" applyProtection="1">
      <alignment horizontal="right"/>
    </xf>
    <xf numFmtId="165" fontId="23" fillId="0" borderId="11" xfId="28" applyFont="1" applyFill="1" applyBorder="1" applyAlignment="1" applyProtection="1">
      <alignment horizontal="right"/>
    </xf>
    <xf numFmtId="172" fontId="23" fillId="0" borderId="0" xfId="46" applyNumberFormat="1" applyFont="1" applyFill="1" applyBorder="1" applyAlignment="1">
      <alignment horizontal="right" vertical="top" wrapText="1"/>
    </xf>
    <xf numFmtId="0" fontId="23" fillId="0" borderId="11" xfId="46" applyNumberFormat="1" applyFont="1" applyFill="1" applyBorder="1" applyAlignment="1">
      <alignment horizontal="right" wrapText="1"/>
    </xf>
    <xf numFmtId="0" fontId="23" fillId="0" borderId="11" xfId="46" applyNumberFormat="1" applyFont="1" applyFill="1" applyBorder="1" applyAlignment="1" applyProtection="1">
      <alignment horizontal="right"/>
    </xf>
    <xf numFmtId="0" fontId="23" fillId="0" borderId="0" xfId="28" applyNumberFormat="1" applyFont="1" applyFill="1" applyBorder="1" applyAlignment="1">
      <alignment horizontal="right" wrapText="1"/>
    </xf>
    <xf numFmtId="0" fontId="22" fillId="0" borderId="0" xfId="28" applyNumberFormat="1" applyFont="1" applyFill="1" applyBorder="1" applyAlignment="1">
      <alignment horizontal="right" wrapText="1"/>
    </xf>
    <xf numFmtId="0" fontId="23" fillId="0" borderId="10" xfId="0" applyNumberFormat="1" applyFont="1" applyFill="1" applyBorder="1" applyAlignment="1">
      <alignment horizontal="right"/>
    </xf>
    <xf numFmtId="0" fontId="23" fillId="0" borderId="10" xfId="28" applyNumberFormat="1" applyFont="1" applyFill="1" applyBorder="1" applyAlignment="1">
      <alignment horizontal="right" wrapText="1"/>
    </xf>
    <xf numFmtId="188" fontId="23" fillId="0" borderId="11" xfId="61" applyNumberFormat="1" applyFont="1" applyFill="1" applyBorder="1" applyAlignment="1" applyProtection="1">
      <alignment horizontal="right"/>
    </xf>
    <xf numFmtId="0" fontId="23" fillId="0" borderId="11" xfId="28" applyNumberFormat="1" applyFont="1" applyFill="1" applyBorder="1" applyAlignment="1" applyProtection="1">
      <alignment horizontal="right" wrapText="1"/>
    </xf>
    <xf numFmtId="0" fontId="23" fillId="0" borderId="11" xfId="47" applyNumberFormat="1" applyFont="1" applyFill="1" applyBorder="1" applyProtection="1"/>
    <xf numFmtId="188" fontId="23" fillId="0" borderId="11" xfId="61" applyNumberFormat="1" applyFont="1" applyFill="1" applyBorder="1" applyAlignment="1">
      <alignment horizontal="right"/>
    </xf>
    <xf numFmtId="0" fontId="22" fillId="0" borderId="11" xfId="0" applyNumberFormat="1" applyFont="1" applyFill="1" applyBorder="1" applyAlignment="1" applyProtection="1">
      <alignment horizontal="center"/>
    </xf>
    <xf numFmtId="0" fontId="23" fillId="0" borderId="11" xfId="49" applyNumberFormat="1" applyFont="1" applyFill="1" applyBorder="1" applyAlignment="1" applyProtection="1">
      <alignment horizontal="right"/>
    </xf>
    <xf numFmtId="185" fontId="22" fillId="0" borderId="11" xfId="47" applyNumberFormat="1" applyFont="1" applyFill="1" applyBorder="1" applyAlignment="1" applyProtection="1">
      <alignment horizontal="left" vertical="top" wrapText="1"/>
    </xf>
    <xf numFmtId="0" fontId="23" fillId="0" borderId="11" xfId="47" applyFont="1" applyFill="1" applyBorder="1" applyAlignment="1">
      <alignment horizontal="right" wrapText="1"/>
    </xf>
    <xf numFmtId="0" fontId="23" fillId="0" borderId="10" xfId="44" applyNumberFormat="1" applyFont="1" applyFill="1" applyBorder="1" applyAlignment="1"/>
    <xf numFmtId="0" fontId="23" fillId="0" borderId="0" xfId="44" applyFont="1" applyFill="1" applyBorder="1" applyAlignment="1">
      <alignment horizontal="center" vertical="top"/>
    </xf>
    <xf numFmtId="0" fontId="23" fillId="0" borderId="11" xfId="44" applyFont="1" applyFill="1" applyBorder="1" applyAlignment="1">
      <alignment horizontal="left" wrapText="1"/>
    </xf>
    <xf numFmtId="0" fontId="23" fillId="0" borderId="11" xfId="47" applyFont="1" applyFill="1" applyBorder="1" applyAlignment="1">
      <alignment horizontal="left" wrapText="1"/>
    </xf>
    <xf numFmtId="43" fontId="23" fillId="0" borderId="11" xfId="61" applyFont="1" applyFill="1" applyBorder="1" applyAlignment="1" applyProtection="1">
      <alignment wrapText="1"/>
    </xf>
    <xf numFmtId="43" fontId="23" fillId="0" borderId="11" xfId="61" applyFont="1" applyFill="1" applyBorder="1" applyAlignment="1" applyProtection="1"/>
    <xf numFmtId="0" fontId="23" fillId="0" borderId="11" xfId="47" applyNumberFormat="1" applyFont="1" applyFill="1" applyBorder="1" applyAlignment="1" applyProtection="1"/>
    <xf numFmtId="165" fontId="23" fillId="0" borderId="11" xfId="28" applyFont="1" applyFill="1" applyBorder="1" applyAlignment="1" applyProtection="1"/>
    <xf numFmtId="0" fontId="23" fillId="0" borderId="11" xfId="47" applyFont="1" applyFill="1" applyBorder="1" applyAlignment="1">
      <alignment wrapText="1"/>
    </xf>
    <xf numFmtId="0" fontId="23" fillId="0" borderId="11" xfId="47" applyFont="1" applyFill="1" applyBorder="1"/>
    <xf numFmtId="0" fontId="23" fillId="0" borderId="0" xfId="50" applyFont="1" applyFill="1" applyBorder="1" applyAlignment="1">
      <alignment horizontal="center" vertical="top" wrapText="1"/>
    </xf>
    <xf numFmtId="0" fontId="23" fillId="0" borderId="11" xfId="44" applyNumberFormat="1" applyFont="1" applyFill="1" applyBorder="1" applyAlignment="1">
      <alignment horizontal="right" wrapText="1"/>
    </xf>
    <xf numFmtId="201" fontId="23" fillId="0" borderId="0" xfId="44" applyNumberFormat="1" applyFont="1" applyFill="1" applyBorder="1" applyAlignment="1">
      <alignment horizontal="right" vertical="center" wrapText="1"/>
    </xf>
    <xf numFmtId="0" fontId="22" fillId="0" borderId="0" xfId="44" applyFont="1" applyFill="1" applyBorder="1" applyAlignment="1" applyProtection="1">
      <alignment horizontal="left" wrapText="1"/>
    </xf>
    <xf numFmtId="0" fontId="23" fillId="0" borderId="11" xfId="49" applyNumberFormat="1" applyFont="1" applyFill="1" applyBorder="1" applyProtection="1"/>
    <xf numFmtId="0" fontId="23" fillId="0" borderId="11" xfId="0" applyNumberFormat="1" applyFont="1" applyFill="1" applyBorder="1" applyAlignment="1" applyProtection="1">
      <alignment horizontal="right"/>
    </xf>
    <xf numFmtId="0" fontId="23" fillId="0" borderId="0" xfId="66" applyFont="1" applyFill="1" applyBorder="1" applyAlignment="1">
      <alignment horizontal="right" vertical="center" wrapText="1"/>
    </xf>
    <xf numFmtId="182" fontId="23" fillId="0" borderId="0" xfId="66" applyNumberFormat="1" applyFont="1" applyFill="1" applyBorder="1" applyAlignment="1">
      <alignment horizontal="right" vertical="top" wrapText="1"/>
    </xf>
    <xf numFmtId="0" fontId="23" fillId="0" borderId="0" xfId="66" applyFont="1" applyFill="1" applyBorder="1" applyAlignment="1" applyProtection="1">
      <alignment vertical="top" wrapText="1"/>
    </xf>
    <xf numFmtId="182" fontId="23" fillId="0" borderId="0" xfId="66" applyNumberFormat="1" applyFont="1" applyFill="1" applyBorder="1" applyAlignment="1">
      <alignment horizontal="right" vertical="center" wrapText="1"/>
    </xf>
    <xf numFmtId="0" fontId="23" fillId="0" borderId="0" xfId="66" applyFont="1" applyFill="1" applyBorder="1" applyAlignment="1" applyProtection="1">
      <alignment vertical="center" wrapText="1"/>
    </xf>
    <xf numFmtId="0" fontId="23" fillId="0" borderId="12" xfId="66" applyNumberFormat="1" applyFont="1" applyFill="1" applyBorder="1" applyAlignment="1" applyProtection="1">
      <alignment horizontal="right" wrapText="1"/>
    </xf>
    <xf numFmtId="182" fontId="23" fillId="0" borderId="11" xfId="66" applyNumberFormat="1" applyFont="1" applyFill="1" applyBorder="1" applyAlignment="1">
      <alignment horizontal="right" vertical="top" wrapText="1"/>
    </xf>
    <xf numFmtId="0" fontId="23" fillId="0" borderId="11" xfId="66" applyFont="1" applyFill="1" applyBorder="1" applyAlignment="1" applyProtection="1">
      <alignment vertical="top" wrapText="1"/>
    </xf>
    <xf numFmtId="0" fontId="40" fillId="0" borderId="19" xfId="0" applyFont="1" applyFill="1" applyBorder="1" applyAlignment="1" applyProtection="1">
      <alignment horizontal="center" vertical="center" wrapText="1"/>
    </xf>
    <xf numFmtId="0" fontId="28" fillId="25" borderId="19" xfId="0" applyFont="1" applyFill="1" applyBorder="1" applyAlignment="1" applyProtection="1">
      <alignment horizontal="left" vertical="center" wrapText="1"/>
    </xf>
    <xf numFmtId="165" fontId="40" fillId="0" borderId="19" xfId="28" applyFont="1" applyFill="1" applyBorder="1" applyAlignment="1" applyProtection="1">
      <alignment horizontal="right" vertical="center" wrapText="1"/>
    </xf>
    <xf numFmtId="0" fontId="40" fillId="0" borderId="19" xfId="28" applyNumberFormat="1" applyFont="1" applyFill="1" applyBorder="1" applyAlignment="1" applyProtection="1">
      <alignment horizontal="right" vertical="center" wrapText="1"/>
    </xf>
    <xf numFmtId="0" fontId="40" fillId="0" borderId="26" xfId="0" applyFont="1" applyFill="1" applyBorder="1" applyAlignment="1">
      <alignment horizontal="center" wrapText="1"/>
    </xf>
    <xf numFmtId="0" fontId="39" fillId="0" borderId="28" xfId="0" applyFont="1" applyFill="1" applyBorder="1" applyAlignment="1">
      <alignment horizontal="center" vertical="center" wrapText="1"/>
    </xf>
    <xf numFmtId="0" fontId="39" fillId="0" borderId="29" xfId="0" applyFont="1" applyFill="1" applyBorder="1" applyAlignment="1" applyProtection="1">
      <alignment horizontal="center" vertical="center" wrapText="1"/>
    </xf>
    <xf numFmtId="0" fontId="40" fillId="0" borderId="32" xfId="0" applyFont="1" applyFill="1" applyBorder="1" applyAlignment="1">
      <alignment horizontal="center" vertical="center" wrapText="1"/>
    </xf>
    <xf numFmtId="0" fontId="40" fillId="0" borderId="34" xfId="0" applyFont="1" applyFill="1" applyBorder="1" applyAlignment="1">
      <alignment horizontal="center" vertical="center" wrapText="1"/>
    </xf>
    <xf numFmtId="0" fontId="39" fillId="0" borderId="35" xfId="0" applyFont="1" applyFill="1" applyBorder="1" applyAlignment="1">
      <alignment wrapText="1"/>
    </xf>
    <xf numFmtId="0" fontId="40" fillId="0" borderId="30" xfId="0" applyFont="1" applyFill="1" applyBorder="1" applyAlignment="1">
      <alignment horizontal="center" vertical="center" wrapText="1"/>
    </xf>
    <xf numFmtId="0" fontId="39" fillId="0" borderId="36" xfId="0" applyFont="1" applyFill="1" applyBorder="1" applyAlignment="1">
      <alignment wrapText="1"/>
    </xf>
    <xf numFmtId="0" fontId="49" fillId="0" borderId="0" xfId="0" applyFont="1" applyFill="1" applyBorder="1" applyAlignment="1"/>
    <xf numFmtId="0" fontId="25" fillId="0" borderId="0" xfId="0" applyFont="1" applyFill="1" applyAlignment="1">
      <alignment horizontal="center"/>
    </xf>
    <xf numFmtId="0" fontId="25" fillId="0" borderId="0" xfId="0" applyFont="1" applyFill="1" applyAlignment="1">
      <alignment horizontal="center" vertical="top"/>
    </xf>
    <xf numFmtId="0" fontId="23" fillId="0" borderId="0" xfId="48" applyNumberFormat="1" applyFont="1" applyFill="1" applyBorder="1" applyAlignment="1" applyProtection="1">
      <alignment horizontal="center"/>
    </xf>
    <xf numFmtId="0" fontId="22" fillId="0" borderId="0" xfId="44" applyFont="1" applyFill="1" applyBorder="1" applyAlignment="1" applyProtection="1">
      <alignment horizontal="center"/>
    </xf>
    <xf numFmtId="0" fontId="22" fillId="0" borderId="0" xfId="44" applyFont="1" applyFill="1" applyAlignment="1" applyProtection="1">
      <alignment horizontal="center"/>
    </xf>
    <xf numFmtId="0" fontId="22" fillId="0" borderId="0" xfId="44" applyNumberFormat="1" applyFont="1" applyFill="1" applyBorder="1" applyAlignment="1" applyProtection="1">
      <alignment horizontal="center"/>
    </xf>
    <xf numFmtId="0" fontId="23" fillId="0" borderId="0" xfId="47" applyFont="1" applyFill="1" applyBorder="1" applyAlignment="1">
      <alignment horizontal="left" vertical="top" wrapText="1"/>
    </xf>
    <xf numFmtId="0" fontId="25" fillId="0" borderId="0" xfId="0" applyFont="1" applyFill="1" applyAlignment="1">
      <alignment horizontal="center" vertical="center"/>
    </xf>
    <xf numFmtId="0" fontId="23" fillId="0" borderId="0" xfId="44" applyFont="1" applyFill="1" applyAlignment="1">
      <alignment horizontal="center"/>
    </xf>
    <xf numFmtId="2" fontId="28" fillId="0" borderId="0" xfId="0" applyNumberFormat="1" applyFont="1" applyAlignment="1">
      <alignment horizontal="justify" vertical="center"/>
    </xf>
    <xf numFmtId="0" fontId="23" fillId="0" borderId="0" xfId="0" applyFont="1" applyFill="1" applyAlignment="1">
      <alignment horizontal="left" vertical="center"/>
    </xf>
    <xf numFmtId="0" fontId="23" fillId="0" borderId="0" xfId="0" applyFont="1" applyFill="1" applyAlignment="1">
      <alignment vertical="center"/>
    </xf>
    <xf numFmtId="0" fontId="23" fillId="0" borderId="0" xfId="47" applyFont="1" applyFill="1" applyAlignment="1">
      <alignment horizontal="center"/>
    </xf>
    <xf numFmtId="0" fontId="23" fillId="0" borderId="0" xfId="44" applyFont="1" applyFill="1" applyAlignment="1">
      <alignment horizontal="center"/>
    </xf>
    <xf numFmtId="0" fontId="23" fillId="25" borderId="0" xfId="44" applyNumberFormat="1" applyFont="1" applyFill="1" applyBorder="1" applyAlignment="1" applyProtection="1">
      <alignment horizontal="center"/>
    </xf>
    <xf numFmtId="0" fontId="23" fillId="25" borderId="0" xfId="44" applyFont="1" applyFill="1" applyAlignment="1">
      <alignment horizontal="center"/>
    </xf>
    <xf numFmtId="0" fontId="23" fillId="25" borderId="0" xfId="61" applyNumberFormat="1" applyFont="1" applyFill="1" applyAlignment="1" applyProtection="1">
      <alignment horizontal="center" wrapText="1"/>
    </xf>
    <xf numFmtId="0" fontId="23" fillId="25" borderId="0" xfId="61" applyNumberFormat="1" applyFont="1" applyFill="1" applyBorder="1" applyAlignment="1" applyProtection="1">
      <alignment horizontal="center" wrapText="1"/>
    </xf>
    <xf numFmtId="0" fontId="25" fillId="0" borderId="0" xfId="44" applyFont="1" applyFill="1" applyAlignment="1">
      <alignment horizontal="center" vertical="top" wrapText="1"/>
    </xf>
    <xf numFmtId="172" fontId="25" fillId="0" borderId="0" xfId="44" applyNumberFormat="1" applyFont="1" applyFill="1" applyBorder="1" applyAlignment="1">
      <alignment horizontal="left" vertical="top"/>
    </xf>
    <xf numFmtId="0" fontId="25" fillId="0" borderId="0" xfId="44" applyFont="1" applyFill="1" applyAlignment="1">
      <alignment horizontal="left" vertical="top"/>
    </xf>
    <xf numFmtId="0" fontId="23" fillId="0" borderId="0" xfId="46" applyNumberFormat="1" applyFont="1" applyFill="1" applyAlignment="1">
      <alignment horizontal="center"/>
    </xf>
    <xf numFmtId="0" fontId="23" fillId="0" borderId="0" xfId="46" applyNumberFormat="1" applyFont="1" applyFill="1" applyAlignment="1" applyProtection="1">
      <alignment horizontal="center"/>
    </xf>
    <xf numFmtId="0" fontId="23" fillId="0" borderId="0" xfId="46" applyNumberFormat="1" applyFont="1" applyFill="1" applyBorder="1" applyAlignment="1">
      <alignment horizontal="center"/>
    </xf>
    <xf numFmtId="0" fontId="23" fillId="0" borderId="0" xfId="46" applyNumberFormat="1" applyFont="1" applyFill="1" applyBorder="1" applyAlignment="1" applyProtection="1">
      <alignment horizontal="center"/>
    </xf>
    <xf numFmtId="0" fontId="23" fillId="0" borderId="0" xfId="46" applyFont="1" applyFill="1" applyBorder="1" applyAlignment="1">
      <alignment horizontal="center" vertical="top" wrapText="1"/>
    </xf>
    <xf numFmtId="0" fontId="25" fillId="0" borderId="0" xfId="44" applyFont="1" applyFill="1"/>
    <xf numFmtId="0" fontId="25" fillId="0" borderId="0" xfId="44" applyFont="1" applyFill="1" applyAlignment="1">
      <alignment horizontal="center"/>
    </xf>
    <xf numFmtId="0" fontId="25" fillId="0" borderId="0" xfId="44" applyFont="1" applyFill="1" applyBorder="1" applyAlignment="1">
      <alignment horizontal="center" vertical="top" wrapText="1"/>
    </xf>
    <xf numFmtId="0" fontId="25" fillId="0" borderId="0" xfId="47" applyNumberFormat="1" applyFont="1" applyFill="1" applyAlignment="1">
      <alignment horizontal="center" vertical="top" wrapText="1"/>
    </xf>
    <xf numFmtId="0" fontId="25" fillId="0" borderId="0" xfId="47" applyNumberFormat="1" applyFont="1" applyFill="1" applyAlignment="1">
      <alignment horizontal="left" vertical="top"/>
    </xf>
    <xf numFmtId="0" fontId="25" fillId="0" borderId="0" xfId="47" applyNumberFormat="1" applyFont="1" applyFill="1"/>
    <xf numFmtId="0" fontId="25" fillId="0" borderId="0" xfId="47" applyNumberFormat="1" applyFont="1" applyFill="1" applyAlignment="1">
      <alignment horizontal="right" vertical="top"/>
    </xf>
    <xf numFmtId="0" fontId="25" fillId="0" borderId="0" xfId="47" applyNumberFormat="1" applyFont="1" applyFill="1" applyAlignment="1"/>
    <xf numFmtId="0" fontId="25" fillId="0" borderId="0" xfId="47" applyNumberFormat="1" applyFont="1" applyFill="1" applyAlignment="1">
      <alignment horizontal="left"/>
    </xf>
    <xf numFmtId="0" fontId="25" fillId="0" borderId="0" xfId="47" applyFont="1" applyFill="1" applyBorder="1" applyAlignment="1">
      <alignment horizontal="left" vertical="top"/>
    </xf>
    <xf numFmtId="0" fontId="25" fillId="0" borderId="0" xfId="47" applyFont="1" applyFill="1" applyAlignment="1">
      <alignment horizontal="center" vertical="top" wrapText="1"/>
    </xf>
    <xf numFmtId="0" fontId="25" fillId="0" borderId="0" xfId="47" applyFont="1" applyFill="1" applyAlignment="1">
      <alignment horizontal="left" vertical="top"/>
    </xf>
    <xf numFmtId="0" fontId="25" fillId="0" borderId="0" xfId="47" applyFont="1" applyFill="1" applyAlignment="1">
      <alignment horizontal="left" vertical="top" wrapText="1"/>
    </xf>
    <xf numFmtId="0" fontId="25" fillId="0" borderId="0" xfId="47" applyFont="1" applyFill="1" applyAlignment="1">
      <alignment horizontal="center"/>
    </xf>
    <xf numFmtId="0" fontId="25" fillId="0" borderId="0" xfId="47" applyFont="1" applyFill="1" applyAlignment="1">
      <alignment vertical="top"/>
    </xf>
    <xf numFmtId="0" fontId="25" fillId="0" borderId="0" xfId="47" applyNumberFormat="1" applyFont="1" applyFill="1" applyBorder="1"/>
    <xf numFmtId="0" fontId="25" fillId="0" borderId="0" xfId="47" applyFont="1" applyFill="1" applyAlignment="1">
      <alignment horizontal="left" vertical="center"/>
    </xf>
    <xf numFmtId="0" fontId="23" fillId="0" borderId="0" xfId="66" applyNumberFormat="1" applyFont="1" applyFill="1" applyAlignment="1" applyProtection="1">
      <alignment horizontal="center"/>
    </xf>
    <xf numFmtId="0" fontId="23" fillId="0" borderId="0" xfId="66" applyNumberFormat="1" applyFont="1" applyFill="1" applyBorder="1" applyAlignment="1" applyProtection="1">
      <alignment horizontal="center"/>
    </xf>
    <xf numFmtId="0" fontId="23" fillId="0" borderId="0" xfId="66" applyNumberFormat="1" applyFont="1" applyFill="1" applyBorder="1" applyAlignment="1">
      <alignment horizontal="center"/>
    </xf>
    <xf numFmtId="0" fontId="23" fillId="0" borderId="0" xfId="66" applyNumberFormat="1" applyFont="1" applyFill="1" applyAlignment="1">
      <alignment horizontal="center"/>
    </xf>
    <xf numFmtId="0" fontId="25" fillId="0" borderId="0" xfId="44" applyNumberFormat="1" applyFont="1" applyFill="1" applyAlignment="1"/>
    <xf numFmtId="0" fontId="25" fillId="0" borderId="0" xfId="44" applyFont="1" applyFill="1" applyBorder="1" applyAlignment="1">
      <alignment horizontal="right"/>
    </xf>
    <xf numFmtId="0" fontId="25" fillId="0" borderId="0" xfId="44" applyFont="1" applyFill="1" applyBorder="1" applyAlignment="1">
      <alignment horizontal="center" vertical="top"/>
    </xf>
    <xf numFmtId="0" fontId="22" fillId="0" borderId="10" xfId="47" applyFont="1" applyFill="1" applyBorder="1" applyAlignment="1" applyProtection="1">
      <alignment horizontal="left" wrapText="1"/>
    </xf>
    <xf numFmtId="0" fontId="25" fillId="0" borderId="0" xfId="47" applyFont="1" applyFill="1" applyAlignment="1">
      <alignment horizontal="left"/>
    </xf>
    <xf numFmtId="0" fontId="25" fillId="0" borderId="0" xfId="47" applyFont="1" applyFill="1" applyAlignment="1">
      <alignment horizontal="right"/>
    </xf>
    <xf numFmtId="0" fontId="25" fillId="0" borderId="0" xfId="47" applyFont="1" applyFill="1" applyAlignment="1">
      <alignment horizontal="left"/>
    </xf>
    <xf numFmtId="0" fontId="25" fillId="0" borderId="0" xfId="47" applyFont="1" applyFill="1" applyAlignment="1">
      <alignment horizontal="center" vertical="top"/>
    </xf>
    <xf numFmtId="0" fontId="25" fillId="0" borderId="0" xfId="47" applyFont="1" applyFill="1" applyAlignment="1">
      <alignment horizontal="right" vertical="top" wrapText="1"/>
    </xf>
    <xf numFmtId="0" fontId="25" fillId="0" borderId="0" xfId="44" applyNumberFormat="1" applyFont="1" applyFill="1" applyBorder="1"/>
    <xf numFmtId="49" fontId="25" fillId="0" borderId="0" xfId="44" applyNumberFormat="1" applyFont="1" applyFill="1" applyBorder="1" applyAlignment="1">
      <alignment horizontal="center" vertical="top" wrapText="1"/>
    </xf>
    <xf numFmtId="49" fontId="25" fillId="0" borderId="0" xfId="44" applyNumberFormat="1" applyFont="1" applyFill="1" applyBorder="1" applyAlignment="1">
      <alignment horizontal="center"/>
    </xf>
    <xf numFmtId="0" fontId="25" fillId="0" borderId="0" xfId="44" applyNumberFormat="1" applyFont="1" applyFill="1" applyBorder="1" applyAlignment="1">
      <alignment vertical="center"/>
    </xf>
    <xf numFmtId="0" fontId="23" fillId="0" borderId="0" xfId="44" applyNumberFormat="1" applyFont="1" applyFill="1" applyBorder="1" applyAlignment="1">
      <alignment vertical="center"/>
    </xf>
    <xf numFmtId="0" fontId="25" fillId="0" borderId="0" xfId="44" applyFont="1" applyFill="1" applyAlignment="1">
      <alignment horizontal="center" vertical="top"/>
    </xf>
    <xf numFmtId="0" fontId="25" fillId="0" borderId="0" xfId="47" applyFont="1" applyFill="1" applyBorder="1" applyAlignment="1">
      <alignment horizontal="center" vertical="top"/>
    </xf>
    <xf numFmtId="0" fontId="25" fillId="0" borderId="0" xfId="47" applyFont="1" applyFill="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right" vertical="center"/>
    </xf>
    <xf numFmtId="165" fontId="22" fillId="0" borderId="0" xfId="28" applyFont="1" applyFill="1" applyBorder="1" applyAlignment="1">
      <alignment horizontal="center" vertical="center" wrapText="1"/>
    </xf>
    <xf numFmtId="0" fontId="22" fillId="0" borderId="11" xfId="28" applyNumberFormat="1" applyFont="1" applyFill="1" applyBorder="1" applyAlignment="1" applyProtection="1">
      <alignment horizontal="right" vertical="center" wrapText="1"/>
    </xf>
    <xf numFmtId="0" fontId="32" fillId="0" borderId="14" xfId="0" applyFont="1" applyBorder="1" applyAlignment="1">
      <alignment horizontal="right" vertical="center" wrapText="1"/>
    </xf>
    <xf numFmtId="0" fontId="28" fillId="0" borderId="14" xfId="0" applyFont="1" applyBorder="1" applyAlignment="1">
      <alignment vertical="top" wrapText="1"/>
    </xf>
    <xf numFmtId="0" fontId="28" fillId="25" borderId="14" xfId="0" applyFont="1" applyFill="1" applyBorder="1" applyAlignment="1">
      <alignment horizontal="center" wrapText="1"/>
    </xf>
    <xf numFmtId="0" fontId="28" fillId="0" borderId="0" xfId="0" applyFont="1" applyAlignment="1"/>
    <xf numFmtId="2" fontId="28" fillId="0" borderId="14" xfId="0" applyNumberFormat="1" applyFont="1" applyBorder="1" applyAlignment="1">
      <alignment horizontal="right" wrapText="1"/>
    </xf>
    <xf numFmtId="0" fontId="41" fillId="0" borderId="30" xfId="0" applyFont="1" applyFill="1" applyBorder="1" applyAlignment="1">
      <alignment horizontal="center" wrapText="1"/>
    </xf>
    <xf numFmtId="0" fontId="41" fillId="0" borderId="15" xfId="0" applyFont="1" applyFill="1" applyBorder="1" applyAlignment="1" applyProtection="1">
      <alignment horizontal="center" vertical="top" wrapText="1"/>
    </xf>
    <xf numFmtId="0" fontId="41" fillId="0" borderId="15" xfId="0" applyFont="1" applyFill="1" applyBorder="1" applyAlignment="1" applyProtection="1">
      <alignment horizontal="center" wrapText="1"/>
    </xf>
    <xf numFmtId="0" fontId="41" fillId="0" borderId="31" xfId="0" applyFont="1" applyFill="1" applyBorder="1" applyAlignment="1" applyProtection="1">
      <alignment horizontal="center" wrapText="1"/>
    </xf>
    <xf numFmtId="0" fontId="25" fillId="0" borderId="0" xfId="0" applyFont="1" applyFill="1" applyAlignment="1">
      <alignment wrapText="1"/>
    </xf>
    <xf numFmtId="0" fontId="53" fillId="0" borderId="33" xfId="0" applyFont="1" applyFill="1" applyBorder="1" applyAlignment="1" applyProtection="1">
      <alignment horizontal="center" vertical="center" wrapText="1"/>
    </xf>
    <xf numFmtId="0" fontId="53" fillId="0" borderId="33" xfId="0" applyNumberFormat="1" applyFont="1" applyFill="1" applyBorder="1" applyAlignment="1">
      <alignment horizontal="center" vertical="center" wrapText="1"/>
    </xf>
    <xf numFmtId="0" fontId="53" fillId="0" borderId="33" xfId="0" applyFont="1" applyFill="1" applyBorder="1" applyAlignment="1">
      <alignment horizontal="center" vertical="center" wrapText="1"/>
    </xf>
    <xf numFmtId="0" fontId="52" fillId="0" borderId="0" xfId="0" applyFont="1" applyFill="1" applyBorder="1" applyAlignment="1">
      <alignment vertical="center" wrapText="1"/>
    </xf>
    <xf numFmtId="165" fontId="39" fillId="0" borderId="37" xfId="28" applyFont="1" applyFill="1" applyBorder="1" applyAlignment="1">
      <alignment horizontal="right" vertical="center" wrapText="1"/>
    </xf>
    <xf numFmtId="0" fontId="39" fillId="0" borderId="14" xfId="0" applyNumberFormat="1" applyFont="1" applyFill="1" applyBorder="1" applyAlignment="1">
      <alignment vertical="center" wrapText="1"/>
    </xf>
    <xf numFmtId="0" fontId="39" fillId="0" borderId="14" xfId="0" applyFont="1" applyFill="1" applyBorder="1" applyAlignment="1">
      <alignment wrapText="1"/>
    </xf>
    <xf numFmtId="0" fontId="39" fillId="0" borderId="18" xfId="0" applyFont="1" applyFill="1" applyBorder="1" applyAlignment="1" applyProtection="1">
      <alignment horizontal="center" vertical="center" wrapText="1"/>
    </xf>
    <xf numFmtId="0" fontId="27" fillId="0" borderId="0" xfId="0" applyFont="1" applyAlignment="1">
      <alignment horizontal="center"/>
    </xf>
    <xf numFmtId="0" fontId="28" fillId="0" borderId="0" xfId="0" applyFont="1" applyAlignment="1">
      <alignment horizontal="justify" vertical="top" wrapText="1"/>
    </xf>
    <xf numFmtId="0" fontId="28" fillId="0" borderId="11" xfId="0" applyFont="1" applyBorder="1" applyAlignment="1">
      <alignment horizontal="justify" vertical="top"/>
    </xf>
    <xf numFmtId="0" fontId="29" fillId="0" borderId="0" xfId="0" applyFont="1" applyBorder="1" applyAlignment="1" applyProtection="1">
      <alignment horizontal="center" vertical="top" wrapText="1"/>
    </xf>
    <xf numFmtId="0" fontId="39" fillId="0" borderId="21" xfId="0" applyFont="1" applyFill="1" applyBorder="1" applyAlignment="1">
      <alignment horizontal="center" wrapText="1"/>
    </xf>
    <xf numFmtId="0" fontId="39" fillId="0" borderId="22" xfId="0" applyFont="1" applyFill="1" applyBorder="1" applyAlignment="1">
      <alignment horizontal="center" wrapText="1"/>
    </xf>
    <xf numFmtId="0" fontId="39" fillId="0" borderId="23" xfId="0" applyFont="1" applyFill="1" applyBorder="1" applyAlignment="1">
      <alignment horizontal="center" wrapText="1"/>
    </xf>
    <xf numFmtId="0" fontId="41" fillId="0" borderId="15" xfId="0" applyFont="1" applyFill="1" applyBorder="1" applyAlignment="1" applyProtection="1">
      <alignment horizontal="center" wrapText="1"/>
    </xf>
    <xf numFmtId="0" fontId="41" fillId="0" borderId="20" xfId="0" applyFont="1" applyFill="1" applyBorder="1" applyAlignment="1" applyProtection="1">
      <alignment horizontal="right" wrapText="1"/>
    </xf>
    <xf numFmtId="0" fontId="41" fillId="0" borderId="27" xfId="0" applyFont="1" applyFill="1" applyBorder="1" applyAlignment="1" applyProtection="1">
      <alignment horizontal="right" wrapText="1"/>
    </xf>
    <xf numFmtId="0" fontId="39" fillId="0" borderId="24" xfId="0" applyFont="1" applyFill="1" applyBorder="1" applyAlignment="1">
      <alignment horizontal="center" wrapText="1"/>
    </xf>
    <xf numFmtId="0" fontId="39" fillId="0" borderId="0" xfId="0" applyFont="1" applyFill="1" applyBorder="1" applyAlignment="1">
      <alignment horizontal="center" wrapText="1"/>
    </xf>
    <xf numFmtId="0" fontId="39" fillId="0" borderId="25" xfId="0" applyFont="1" applyFill="1" applyBorder="1" applyAlignment="1">
      <alignment horizontal="center"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5" fillId="0" borderId="0" xfId="0" applyFont="1" applyFill="1" applyAlignment="1">
      <alignment horizontal="center" vertical="top"/>
    </xf>
    <xf numFmtId="0" fontId="23" fillId="0" borderId="0" xfId="48" applyNumberFormat="1" applyFont="1" applyFill="1" applyBorder="1" applyAlignment="1" applyProtection="1">
      <alignment horizontal="center"/>
    </xf>
    <xf numFmtId="0" fontId="23" fillId="0" borderId="0" xfId="50" applyNumberFormat="1" applyFont="1" applyFill="1" applyBorder="1" applyAlignment="1" applyProtection="1">
      <alignment horizontal="left" vertical="top"/>
    </xf>
    <xf numFmtId="0" fontId="22" fillId="0" borderId="0" xfId="50" applyNumberFormat="1" applyFont="1" applyFill="1" applyBorder="1" applyAlignment="1" applyProtection="1">
      <alignment horizontal="center"/>
    </xf>
    <xf numFmtId="0" fontId="25" fillId="0" borderId="0" xfId="50" applyNumberFormat="1" applyFont="1" applyFill="1" applyBorder="1" applyAlignment="1" applyProtection="1">
      <alignment horizontal="left" vertical="top" wrapText="1"/>
    </xf>
    <xf numFmtId="0" fontId="25" fillId="0" borderId="0" xfId="47" applyFont="1" applyFill="1" applyBorder="1" applyAlignment="1">
      <alignment horizontal="left" vertical="center" wrapText="1"/>
    </xf>
    <xf numFmtId="0" fontId="22" fillId="0" borderId="0" xfId="47" applyFont="1" applyFill="1" applyBorder="1" applyAlignment="1">
      <alignment horizontal="center"/>
    </xf>
    <xf numFmtId="0" fontId="22" fillId="0" borderId="0" xfId="47" applyFont="1" applyFill="1" applyAlignment="1">
      <alignment horizontal="center"/>
    </xf>
    <xf numFmtId="0" fontId="22" fillId="0" borderId="0" xfId="47" applyFont="1" applyFill="1" applyAlignment="1" applyProtection="1">
      <alignment horizontal="center"/>
    </xf>
    <xf numFmtId="0" fontId="25" fillId="0" borderId="0" xfId="47" applyNumberFormat="1" applyFont="1" applyFill="1" applyBorder="1" applyAlignment="1">
      <alignment horizontal="left" vertical="top" wrapText="1"/>
    </xf>
    <xf numFmtId="0" fontId="22" fillId="0" borderId="0" xfId="47" applyNumberFormat="1" applyFont="1" applyFill="1" applyBorder="1" applyAlignment="1" applyProtection="1">
      <alignment horizontal="center"/>
    </xf>
    <xf numFmtId="0" fontId="22" fillId="0" borderId="0" xfId="47" applyFont="1" applyFill="1" applyBorder="1" applyAlignment="1" applyProtection="1">
      <alignment horizontal="center"/>
    </xf>
    <xf numFmtId="0" fontId="25" fillId="0" borderId="0" xfId="44" applyFont="1" applyFill="1" applyAlignment="1">
      <alignment horizontal="left" vertical="top" wrapText="1"/>
    </xf>
    <xf numFmtId="0" fontId="22" fillId="0" borderId="0" xfId="44" applyFont="1" applyFill="1" applyBorder="1" applyAlignment="1" applyProtection="1">
      <alignment horizontal="center"/>
    </xf>
    <xf numFmtId="0" fontId="22" fillId="0" borderId="0" xfId="44" applyFont="1" applyFill="1" applyAlignment="1" applyProtection="1">
      <alignment horizontal="center"/>
    </xf>
    <xf numFmtId="0" fontId="22" fillId="0" borderId="0" xfId="44" applyNumberFormat="1" applyFont="1" applyFill="1" applyBorder="1" applyAlignment="1" applyProtection="1">
      <alignment horizontal="center"/>
    </xf>
    <xf numFmtId="0" fontId="25" fillId="0" borderId="0" xfId="0" applyFont="1" applyFill="1" applyAlignment="1">
      <alignment horizontal="center" vertical="center"/>
    </xf>
    <xf numFmtId="0" fontId="25" fillId="0" borderId="0" xfId="44" applyFont="1" applyFill="1" applyBorder="1" applyAlignment="1">
      <alignment horizontal="left" vertical="top" wrapText="1"/>
    </xf>
    <xf numFmtId="0" fontId="22" fillId="0" borderId="0" xfId="47" applyNumberFormat="1" applyFont="1" applyFill="1" applyBorder="1" applyAlignment="1">
      <alignment horizontal="center"/>
    </xf>
    <xf numFmtId="0" fontId="22" fillId="0" borderId="0" xfId="47" applyNumberFormat="1" applyFont="1" applyFill="1" applyAlignment="1">
      <alignment horizontal="center"/>
    </xf>
    <xf numFmtId="0" fontId="22" fillId="0" borderId="0" xfId="47" applyNumberFormat="1" applyFont="1" applyFill="1" applyAlignment="1" applyProtection="1">
      <alignment horizontal="center"/>
    </xf>
    <xf numFmtId="0" fontId="25" fillId="0" borderId="0" xfId="47" applyFont="1" applyFill="1" applyAlignment="1">
      <alignment horizontal="left" vertical="top" wrapText="1"/>
    </xf>
    <xf numFmtId="0" fontId="25" fillId="0" borderId="0" xfId="47" applyFont="1" applyFill="1" applyBorder="1" applyAlignment="1">
      <alignment horizontal="left" vertical="top" wrapText="1"/>
    </xf>
    <xf numFmtId="0" fontId="25" fillId="0" borderId="0" xfId="47" applyFont="1" applyFill="1" applyBorder="1" applyAlignment="1">
      <alignment horizontal="left" vertical="top"/>
    </xf>
    <xf numFmtId="0" fontId="25" fillId="0" borderId="0" xfId="47" applyFont="1" applyFill="1" applyAlignment="1">
      <alignment horizontal="left"/>
    </xf>
    <xf numFmtId="0" fontId="22" fillId="0" borderId="0" xfId="47" applyFont="1" applyFill="1" applyBorder="1" applyAlignment="1">
      <alignment horizontal="center" vertical="top" wrapText="1"/>
    </xf>
    <xf numFmtId="0" fontId="23" fillId="0" borderId="0" xfId="66" applyFont="1" applyFill="1" applyBorder="1" applyAlignment="1">
      <alignment horizontal="left" vertical="top" wrapText="1"/>
    </xf>
    <xf numFmtId="0" fontId="45" fillId="0" borderId="0" xfId="46" applyFont="1" applyFill="1" applyBorder="1" applyAlignment="1">
      <alignment horizontal="left" vertical="top" wrapText="1"/>
    </xf>
    <xf numFmtId="0" fontId="46" fillId="0" borderId="0" xfId="44" applyNumberFormat="1" applyFont="1" applyFill="1" applyBorder="1" applyAlignment="1" applyProtection="1">
      <alignment horizontal="center"/>
    </xf>
    <xf numFmtId="0" fontId="45" fillId="0" borderId="12" xfId="49" applyFont="1" applyFill="1" applyBorder="1" applyAlignment="1" applyProtection="1">
      <alignment horizontal="center" vertical="top"/>
    </xf>
    <xf numFmtId="49" fontId="45" fillId="0" borderId="12" xfId="49" applyNumberFormat="1" applyFont="1" applyFill="1" applyBorder="1" applyAlignment="1" applyProtection="1">
      <alignment horizontal="center" vertical="top"/>
    </xf>
    <xf numFmtId="0" fontId="45" fillId="0" borderId="12" xfId="49" applyFont="1" applyFill="1" applyBorder="1" applyAlignment="1" applyProtection="1">
      <alignment horizontal="center"/>
    </xf>
    <xf numFmtId="0" fontId="45" fillId="0" borderId="0" xfId="49" applyFont="1" applyFill="1" applyBorder="1" applyAlignment="1" applyProtection="1">
      <alignment horizontal="center" vertical="top"/>
    </xf>
    <xf numFmtId="49" fontId="45" fillId="0" borderId="0" xfId="49" applyNumberFormat="1" applyFont="1" applyFill="1" applyBorder="1" applyAlignment="1" applyProtection="1">
      <alignment horizontal="center" vertical="top"/>
    </xf>
    <xf numFmtId="0" fontId="45" fillId="0" borderId="0" xfId="49" applyFont="1" applyFill="1" applyBorder="1" applyAlignment="1" applyProtection="1">
      <alignment horizontal="center"/>
    </xf>
    <xf numFmtId="0" fontId="25" fillId="0" borderId="0" xfId="44" applyFont="1" applyFill="1" applyAlignment="1">
      <alignment horizontal="left" vertical="center" wrapText="1"/>
    </xf>
  </cellXfs>
  <cellStyles count="9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61"/>
    <cellStyle name="Comma 11" xfId="72"/>
    <cellStyle name="Comma 12" xfId="73"/>
    <cellStyle name="Comma 13" xfId="74"/>
    <cellStyle name="Comma 15" xfId="75"/>
    <cellStyle name="Comma 16" xfId="76"/>
    <cellStyle name="Comma 17" xfId="77"/>
    <cellStyle name="Comma 18" xfId="78"/>
    <cellStyle name="Comma 19" xfId="79"/>
    <cellStyle name="Comma 2" xfId="29"/>
    <cellStyle name="Comma 2 14" xfId="80"/>
    <cellStyle name="Comma 2 2" xfId="57"/>
    <cellStyle name="Comma 2 3" xfId="58"/>
    <cellStyle name="Comma 2 4" xfId="64"/>
    <cellStyle name="Comma 2 5" xfId="67"/>
    <cellStyle name="Comma 20" xfId="81"/>
    <cellStyle name="Comma 21" xfId="82"/>
    <cellStyle name="Comma 22" xfId="83"/>
    <cellStyle name="Comma 23" xfId="84"/>
    <cellStyle name="Comma 24" xfId="85"/>
    <cellStyle name="Comma 3" xfId="30"/>
    <cellStyle name="Comma 4" xfId="31"/>
    <cellStyle name="Comma 4 2" xfId="65"/>
    <cellStyle name="Comma 5" xfId="32"/>
    <cellStyle name="Comma 6" xfId="33"/>
    <cellStyle name="Comma 7" xfId="60"/>
    <cellStyle name="Comma 8" xfId="86"/>
    <cellStyle name="Comma 9" xfId="87"/>
    <cellStyle name="Currency 2" xfId="68"/>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ormal" xfId="0" builtinId="0"/>
    <cellStyle name="Normal 17" xfId="88"/>
    <cellStyle name="Normal 2" xfId="43"/>
    <cellStyle name="Normal 2 14" xfId="89"/>
    <cellStyle name="Normal 2 2" xfId="63"/>
    <cellStyle name="Normal 2 3" xfId="71"/>
    <cellStyle name="Normal 3" xfId="70"/>
    <cellStyle name="Normal 4" xfId="59"/>
    <cellStyle name="Normal 4 2" xfId="69"/>
    <cellStyle name="Normal_budget 2004-05_2.6.04" xfId="44"/>
    <cellStyle name="Normal_budget 2004-05_2.6.04_2nd&amp;FinalSUppl08-0Web" xfId="45"/>
    <cellStyle name="Normal_BUDGET FOR  03-04 10-02-03" xfId="66"/>
    <cellStyle name="Normal_BUDGET FOR  03-04 10-02-03_Dem41" xfId="56"/>
    <cellStyle name="Normal_BUDGET FOR  03-04..." xfId="46"/>
    <cellStyle name="Normal_budget for 03-04 2" xfId="47"/>
    <cellStyle name="Normal_BUDGET-2000" xfId="48"/>
    <cellStyle name="Normal_budgetDocNIC02-03" xfId="49"/>
    <cellStyle name="Normal_DEMAND17 2" xfId="50"/>
    <cellStyle name="Note" xfId="51" builtinId="10" customBuiltin="1"/>
    <cellStyle name="Output" xfId="52" builtinId="21" customBuiltin="1"/>
    <cellStyle name="Percent 2" xfId="62"/>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s>
</file>

<file path=xl/drawings/drawing1.xml><?xml version="1.0" encoding="utf-8"?>
<xdr:wsDr xmlns:xdr="http://schemas.openxmlformats.org/drawingml/2006/spreadsheetDrawing" xmlns:a="http://schemas.openxmlformats.org/drawingml/2006/main">
  <xdr:twoCellAnchor editAs="absolute">
    <xdr:from>
      <xdr:col>11</xdr:col>
      <xdr:colOff>461278</xdr:colOff>
      <xdr:row>21</xdr:row>
      <xdr:rowOff>99203</xdr:rowOff>
    </xdr:from>
    <xdr:to>
      <xdr:col>13</xdr:col>
      <xdr:colOff>186880</xdr:colOff>
      <xdr:row>22</xdr:row>
      <xdr:rowOff>127258</xdr:rowOff>
    </xdr:to>
    <xdr:sp macro="" textlink="">
      <xdr:nvSpPr>
        <xdr:cNvPr id="2" name="Text Box 143" hidden="1"/>
        <xdr:cNvSpPr txBox="1">
          <a:spLocks noChangeArrowheads="1"/>
        </xdr:cNvSpPr>
      </xdr:nvSpPr>
      <xdr:spPr bwMode="auto">
        <a:xfrm>
          <a:off x="7851961" y="3781425"/>
          <a:ext cx="971551" cy="70290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461278</xdr:colOff>
      <xdr:row>21</xdr:row>
      <xdr:rowOff>612253</xdr:rowOff>
    </xdr:from>
    <xdr:to>
      <xdr:col>13</xdr:col>
      <xdr:colOff>186880</xdr:colOff>
      <xdr:row>22</xdr:row>
      <xdr:rowOff>656152</xdr:rowOff>
    </xdr:to>
    <xdr:sp macro="" textlink="">
      <xdr:nvSpPr>
        <xdr:cNvPr id="3" name="Text Box 144" hidden="1"/>
        <xdr:cNvSpPr txBox="1">
          <a:spLocks noChangeArrowheads="1"/>
        </xdr:cNvSpPr>
      </xdr:nvSpPr>
      <xdr:spPr bwMode="auto">
        <a:xfrm>
          <a:off x="7851961" y="4265256"/>
          <a:ext cx="971551" cy="71437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461278</xdr:colOff>
      <xdr:row>78</xdr:row>
      <xdr:rowOff>24445</xdr:rowOff>
    </xdr:from>
    <xdr:to>
      <xdr:col>13</xdr:col>
      <xdr:colOff>186880</xdr:colOff>
      <xdr:row>82</xdr:row>
      <xdr:rowOff>80417</xdr:rowOff>
    </xdr:to>
    <xdr:sp macro="" textlink="">
      <xdr:nvSpPr>
        <xdr:cNvPr id="4" name="Text Box 145" hidden="1"/>
        <xdr:cNvSpPr txBox="1">
          <a:spLocks noChangeArrowheads="1"/>
        </xdr:cNvSpPr>
      </xdr:nvSpPr>
      <xdr:spPr bwMode="auto">
        <a:xfrm>
          <a:off x="7851961" y="14310354"/>
          <a:ext cx="9715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461278</xdr:colOff>
      <xdr:row>95</xdr:row>
      <xdr:rowOff>105605</xdr:rowOff>
    </xdr:from>
    <xdr:to>
      <xdr:col>13</xdr:col>
      <xdr:colOff>186880</xdr:colOff>
      <xdr:row>99</xdr:row>
      <xdr:rowOff>129463</xdr:rowOff>
    </xdr:to>
    <xdr:sp macro="" textlink="">
      <xdr:nvSpPr>
        <xdr:cNvPr id="5" name="Text Box 146" hidden="1"/>
        <xdr:cNvSpPr txBox="1">
          <a:spLocks noChangeArrowheads="1"/>
        </xdr:cNvSpPr>
      </xdr:nvSpPr>
      <xdr:spPr bwMode="auto">
        <a:xfrm>
          <a:off x="7851961" y="17305753"/>
          <a:ext cx="9715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461278</xdr:colOff>
      <xdr:row>101</xdr:row>
      <xdr:rowOff>157506</xdr:rowOff>
    </xdr:from>
    <xdr:to>
      <xdr:col>13</xdr:col>
      <xdr:colOff>186880</xdr:colOff>
      <xdr:row>106</xdr:row>
      <xdr:rowOff>15536</xdr:rowOff>
    </xdr:to>
    <xdr:sp macro="" textlink="">
      <xdr:nvSpPr>
        <xdr:cNvPr id="6" name="Text Box 147" hidden="1"/>
        <xdr:cNvSpPr txBox="1">
          <a:spLocks noChangeArrowheads="1"/>
        </xdr:cNvSpPr>
      </xdr:nvSpPr>
      <xdr:spPr bwMode="auto">
        <a:xfrm>
          <a:off x="7851961" y="18431414"/>
          <a:ext cx="9715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461278</xdr:colOff>
      <xdr:row>108</xdr:row>
      <xdr:rowOff>100522</xdr:rowOff>
    </xdr:from>
    <xdr:to>
      <xdr:col>13</xdr:col>
      <xdr:colOff>186880</xdr:colOff>
      <xdr:row>112</xdr:row>
      <xdr:rowOff>160257</xdr:rowOff>
    </xdr:to>
    <xdr:sp macro="" textlink="">
      <xdr:nvSpPr>
        <xdr:cNvPr id="7" name="Text Box 148" hidden="1"/>
        <xdr:cNvSpPr txBox="1">
          <a:spLocks noChangeArrowheads="1"/>
        </xdr:cNvSpPr>
      </xdr:nvSpPr>
      <xdr:spPr bwMode="auto">
        <a:xfrm>
          <a:off x="7851961" y="19595559"/>
          <a:ext cx="971551" cy="7047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60724</xdr:colOff>
      <xdr:row>78</xdr:row>
      <xdr:rowOff>24445</xdr:rowOff>
    </xdr:from>
    <xdr:to>
      <xdr:col>12</xdr:col>
      <xdr:colOff>239710</xdr:colOff>
      <xdr:row>82</xdr:row>
      <xdr:rowOff>80417</xdr:rowOff>
    </xdr:to>
    <xdr:sp macro="" textlink="">
      <xdr:nvSpPr>
        <xdr:cNvPr id="8" name="Text Box 149" hidden="1"/>
        <xdr:cNvSpPr txBox="1">
          <a:spLocks noChangeArrowheads="1"/>
        </xdr:cNvSpPr>
      </xdr:nvSpPr>
      <xdr:spPr bwMode="auto">
        <a:xfrm>
          <a:off x="7461436" y="14310354"/>
          <a:ext cx="7810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60724</xdr:colOff>
      <xdr:row>95</xdr:row>
      <xdr:rowOff>105605</xdr:rowOff>
    </xdr:from>
    <xdr:to>
      <xdr:col>12</xdr:col>
      <xdr:colOff>239710</xdr:colOff>
      <xdr:row>99</xdr:row>
      <xdr:rowOff>129463</xdr:rowOff>
    </xdr:to>
    <xdr:sp macro="" textlink="">
      <xdr:nvSpPr>
        <xdr:cNvPr id="9" name="Text Box 150" hidden="1"/>
        <xdr:cNvSpPr txBox="1">
          <a:spLocks noChangeArrowheads="1"/>
        </xdr:cNvSpPr>
      </xdr:nvSpPr>
      <xdr:spPr bwMode="auto">
        <a:xfrm>
          <a:off x="7461436" y="17305753"/>
          <a:ext cx="7810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60724</xdr:colOff>
      <xdr:row>101</xdr:row>
      <xdr:rowOff>157506</xdr:rowOff>
    </xdr:from>
    <xdr:to>
      <xdr:col>12</xdr:col>
      <xdr:colOff>239710</xdr:colOff>
      <xdr:row>106</xdr:row>
      <xdr:rowOff>15536</xdr:rowOff>
    </xdr:to>
    <xdr:sp macro="" textlink="">
      <xdr:nvSpPr>
        <xdr:cNvPr id="10" name="Text Box 151" hidden="1"/>
        <xdr:cNvSpPr txBox="1">
          <a:spLocks noChangeArrowheads="1"/>
        </xdr:cNvSpPr>
      </xdr:nvSpPr>
      <xdr:spPr bwMode="auto">
        <a:xfrm>
          <a:off x="7461436" y="18431414"/>
          <a:ext cx="7810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60724</xdr:colOff>
      <xdr:row>79</xdr:row>
      <xdr:rowOff>16040</xdr:rowOff>
    </xdr:from>
    <xdr:to>
      <xdr:col>12</xdr:col>
      <xdr:colOff>239710</xdr:colOff>
      <xdr:row>83</xdr:row>
      <xdr:rowOff>80414</xdr:rowOff>
    </xdr:to>
    <xdr:sp macro="" textlink="">
      <xdr:nvSpPr>
        <xdr:cNvPr id="11" name="Text Box 152" hidden="1"/>
        <xdr:cNvSpPr txBox="1">
          <a:spLocks noChangeArrowheads="1"/>
        </xdr:cNvSpPr>
      </xdr:nvSpPr>
      <xdr:spPr bwMode="auto">
        <a:xfrm>
          <a:off x="7461436" y="14463876"/>
          <a:ext cx="781051" cy="7120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60724</xdr:colOff>
      <xdr:row>109</xdr:row>
      <xdr:rowOff>69279</xdr:rowOff>
    </xdr:from>
    <xdr:to>
      <xdr:col>12</xdr:col>
      <xdr:colOff>239710</xdr:colOff>
      <xdr:row>114</xdr:row>
      <xdr:rowOff>31939</xdr:rowOff>
    </xdr:to>
    <xdr:sp macro="" textlink="">
      <xdr:nvSpPr>
        <xdr:cNvPr id="12" name="Text Box 153" hidden="1"/>
        <xdr:cNvSpPr txBox="1">
          <a:spLocks noChangeArrowheads="1"/>
        </xdr:cNvSpPr>
      </xdr:nvSpPr>
      <xdr:spPr bwMode="auto">
        <a:xfrm>
          <a:off x="7461436" y="19720347"/>
          <a:ext cx="781051" cy="77215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461278</xdr:colOff>
      <xdr:row>181</xdr:row>
      <xdr:rowOff>103388</xdr:rowOff>
    </xdr:from>
    <xdr:to>
      <xdr:col>13</xdr:col>
      <xdr:colOff>186880</xdr:colOff>
      <xdr:row>185</xdr:row>
      <xdr:rowOff>107435</xdr:rowOff>
    </xdr:to>
    <xdr:sp macro="" textlink="">
      <xdr:nvSpPr>
        <xdr:cNvPr id="13" name="Text Box 154" hidden="1"/>
        <xdr:cNvSpPr txBox="1">
          <a:spLocks noChangeArrowheads="1"/>
        </xdr:cNvSpPr>
      </xdr:nvSpPr>
      <xdr:spPr bwMode="auto">
        <a:xfrm>
          <a:off x="7851961" y="31635255"/>
          <a:ext cx="971551" cy="7318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461278</xdr:colOff>
      <xdr:row>184</xdr:row>
      <xdr:rowOff>44433</xdr:rowOff>
    </xdr:from>
    <xdr:to>
      <xdr:col>13</xdr:col>
      <xdr:colOff>186880</xdr:colOff>
      <xdr:row>188</xdr:row>
      <xdr:rowOff>135756</xdr:rowOff>
    </xdr:to>
    <xdr:sp macro="" textlink="">
      <xdr:nvSpPr>
        <xdr:cNvPr id="14" name="Text Box 155" hidden="1"/>
        <xdr:cNvSpPr txBox="1">
          <a:spLocks noChangeArrowheads="1"/>
        </xdr:cNvSpPr>
      </xdr:nvSpPr>
      <xdr:spPr bwMode="auto">
        <a:xfrm>
          <a:off x="7851961" y="32126641"/>
          <a:ext cx="971551" cy="74700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213696</xdr:colOff>
      <xdr:row>95</xdr:row>
      <xdr:rowOff>147694</xdr:rowOff>
    </xdr:from>
    <xdr:to>
      <xdr:col>10</xdr:col>
      <xdr:colOff>518496</xdr:colOff>
      <xdr:row>99</xdr:row>
      <xdr:rowOff>20843</xdr:rowOff>
    </xdr:to>
    <xdr:sp macro="" textlink="">
      <xdr:nvSpPr>
        <xdr:cNvPr id="2" name="Text Box 7" hidden="1"/>
        <xdr:cNvSpPr txBox="1">
          <a:spLocks noChangeArrowheads="1"/>
        </xdr:cNvSpPr>
      </xdr:nvSpPr>
      <xdr:spPr bwMode="auto">
        <a:xfrm>
          <a:off x="6174441" y="16355434"/>
          <a:ext cx="1266825" cy="65038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12</xdr:col>
      <xdr:colOff>238685</xdr:colOff>
      <xdr:row>36</xdr:row>
      <xdr:rowOff>93794</xdr:rowOff>
    </xdr:from>
    <xdr:to>
      <xdr:col>14</xdr:col>
      <xdr:colOff>286646</xdr:colOff>
      <xdr:row>39</xdr:row>
      <xdr:rowOff>63257</xdr:rowOff>
    </xdr:to>
    <xdr:sp macro="" textlink="">
      <xdr:nvSpPr>
        <xdr:cNvPr id="3" name="Text Box 16" hidden="1"/>
        <xdr:cNvSpPr txBox="1">
          <a:spLocks noChangeArrowheads="1"/>
        </xdr:cNvSpPr>
      </xdr:nvSpPr>
      <xdr:spPr bwMode="auto">
        <a:xfrm>
          <a:off x="8477810" y="6757484"/>
          <a:ext cx="1516716" cy="54096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12</xdr:col>
      <xdr:colOff>238685</xdr:colOff>
      <xdr:row>46</xdr:row>
      <xdr:rowOff>35186</xdr:rowOff>
    </xdr:from>
    <xdr:to>
      <xdr:col>14</xdr:col>
      <xdr:colOff>286646</xdr:colOff>
      <xdr:row>50</xdr:row>
      <xdr:rowOff>73679</xdr:rowOff>
    </xdr:to>
    <xdr:sp macro="" textlink="">
      <xdr:nvSpPr>
        <xdr:cNvPr id="4" name="Text Box 18" hidden="1"/>
        <xdr:cNvSpPr txBox="1">
          <a:spLocks noChangeArrowheads="1"/>
        </xdr:cNvSpPr>
      </xdr:nvSpPr>
      <xdr:spPr bwMode="auto">
        <a:xfrm>
          <a:off x="8477810" y="8449571"/>
          <a:ext cx="1516716" cy="70905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11</xdr:col>
      <xdr:colOff>506394</xdr:colOff>
      <xdr:row>63</xdr:row>
      <xdr:rowOff>81635</xdr:rowOff>
    </xdr:from>
    <xdr:to>
      <xdr:col>13</xdr:col>
      <xdr:colOff>436581</xdr:colOff>
      <xdr:row>69</xdr:row>
      <xdr:rowOff>13279</xdr:rowOff>
    </xdr:to>
    <xdr:sp macro="" textlink="">
      <xdr:nvSpPr>
        <xdr:cNvPr id="5" name="Text Box 25" hidden="1"/>
        <xdr:cNvSpPr txBox="1">
          <a:spLocks noChangeArrowheads="1"/>
        </xdr:cNvSpPr>
      </xdr:nvSpPr>
      <xdr:spPr bwMode="auto">
        <a:xfrm>
          <a:off x="7998759" y="11557355"/>
          <a:ext cx="1404657" cy="71840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7</xdr:col>
      <xdr:colOff>317462</xdr:colOff>
      <xdr:row>18</xdr:row>
      <xdr:rowOff>65218</xdr:rowOff>
    </xdr:from>
    <xdr:to>
      <xdr:col>10</xdr:col>
      <xdr:colOff>190836</xdr:colOff>
      <xdr:row>21</xdr:row>
      <xdr:rowOff>30929</xdr:rowOff>
    </xdr:to>
    <xdr:sp macro="" textlink="">
      <xdr:nvSpPr>
        <xdr:cNvPr id="6" name="Text Box 27" hidden="1"/>
        <xdr:cNvSpPr txBox="1">
          <a:spLocks noChangeArrowheads="1"/>
        </xdr:cNvSpPr>
      </xdr:nvSpPr>
      <xdr:spPr bwMode="auto">
        <a:xfrm>
          <a:off x="5624792" y="3157033"/>
          <a:ext cx="1473574" cy="71437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7</xdr:col>
      <xdr:colOff>317462</xdr:colOff>
      <xdr:row>35</xdr:row>
      <xdr:rowOff>102702</xdr:rowOff>
    </xdr:from>
    <xdr:to>
      <xdr:col>10</xdr:col>
      <xdr:colOff>190836</xdr:colOff>
      <xdr:row>39</xdr:row>
      <xdr:rowOff>9917</xdr:rowOff>
    </xdr:to>
    <xdr:sp macro="" textlink="">
      <xdr:nvSpPr>
        <xdr:cNvPr id="7" name="Text Box 28" hidden="1"/>
        <xdr:cNvSpPr txBox="1">
          <a:spLocks noChangeArrowheads="1"/>
        </xdr:cNvSpPr>
      </xdr:nvSpPr>
      <xdr:spPr bwMode="auto">
        <a:xfrm>
          <a:off x="5624792" y="6583512"/>
          <a:ext cx="1473574" cy="66731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7</xdr:col>
      <xdr:colOff>317462</xdr:colOff>
      <xdr:row>45</xdr:row>
      <xdr:rowOff>106120</xdr:rowOff>
    </xdr:from>
    <xdr:to>
      <xdr:col>10</xdr:col>
      <xdr:colOff>190836</xdr:colOff>
      <xdr:row>49</xdr:row>
      <xdr:rowOff>127635</xdr:rowOff>
    </xdr:to>
    <xdr:sp macro="" textlink="">
      <xdr:nvSpPr>
        <xdr:cNvPr id="8" name="Text Box 30" hidden="1"/>
        <xdr:cNvSpPr txBox="1">
          <a:spLocks noChangeArrowheads="1"/>
        </xdr:cNvSpPr>
      </xdr:nvSpPr>
      <xdr:spPr bwMode="auto">
        <a:xfrm>
          <a:off x="5624792" y="8341435"/>
          <a:ext cx="1473574" cy="70922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7</xdr:col>
      <xdr:colOff>317462</xdr:colOff>
      <xdr:row>53</xdr:row>
      <xdr:rowOff>87407</xdr:rowOff>
    </xdr:from>
    <xdr:to>
      <xdr:col>10</xdr:col>
      <xdr:colOff>190836</xdr:colOff>
      <xdr:row>56</xdr:row>
      <xdr:rowOff>138281</xdr:rowOff>
    </xdr:to>
    <xdr:sp macro="" textlink="">
      <xdr:nvSpPr>
        <xdr:cNvPr id="9" name="Text Box 31" hidden="1"/>
        <xdr:cNvSpPr txBox="1">
          <a:spLocks noChangeArrowheads="1"/>
        </xdr:cNvSpPr>
      </xdr:nvSpPr>
      <xdr:spPr bwMode="auto">
        <a:xfrm>
          <a:off x="5624792" y="9658127"/>
          <a:ext cx="1473574" cy="72333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7</xdr:col>
      <xdr:colOff>317462</xdr:colOff>
      <xdr:row>55</xdr:row>
      <xdr:rowOff>84435</xdr:rowOff>
    </xdr:from>
    <xdr:to>
      <xdr:col>10</xdr:col>
      <xdr:colOff>6275</xdr:colOff>
      <xdr:row>58</xdr:row>
      <xdr:rowOff>146741</xdr:rowOff>
    </xdr:to>
    <xdr:sp macro="" textlink="">
      <xdr:nvSpPr>
        <xdr:cNvPr id="10" name="Text Box 33" hidden="1"/>
        <xdr:cNvSpPr txBox="1">
          <a:spLocks noChangeArrowheads="1"/>
        </xdr:cNvSpPr>
      </xdr:nvSpPr>
      <xdr:spPr bwMode="auto">
        <a:xfrm>
          <a:off x="5624792" y="10158075"/>
          <a:ext cx="1319493" cy="72905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7</xdr:col>
      <xdr:colOff>317462</xdr:colOff>
      <xdr:row>58</xdr:row>
      <xdr:rowOff>146741</xdr:rowOff>
    </xdr:from>
    <xdr:to>
      <xdr:col>10</xdr:col>
      <xdr:colOff>190836</xdr:colOff>
      <xdr:row>66</xdr:row>
      <xdr:rowOff>64714</xdr:rowOff>
    </xdr:to>
    <xdr:sp macro="" textlink="">
      <xdr:nvSpPr>
        <xdr:cNvPr id="11" name="Text Box 34" hidden="1"/>
        <xdr:cNvSpPr txBox="1">
          <a:spLocks noChangeArrowheads="1"/>
        </xdr:cNvSpPr>
      </xdr:nvSpPr>
      <xdr:spPr bwMode="auto">
        <a:xfrm>
          <a:off x="5624792" y="10887131"/>
          <a:ext cx="1473574" cy="97524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12</xdr:col>
      <xdr:colOff>213951</xdr:colOff>
      <xdr:row>79</xdr:row>
      <xdr:rowOff>152168</xdr:rowOff>
    </xdr:from>
    <xdr:to>
      <xdr:col>14</xdr:col>
      <xdr:colOff>104134</xdr:colOff>
      <xdr:row>93</xdr:row>
      <xdr:rowOff>78461</xdr:rowOff>
    </xdr:to>
    <xdr:sp macro="" textlink="">
      <xdr:nvSpPr>
        <xdr:cNvPr id="2" name="Text Box 6" hidden="1"/>
        <xdr:cNvSpPr txBox="1">
          <a:spLocks noChangeArrowheads="1"/>
        </xdr:cNvSpPr>
      </xdr:nvSpPr>
      <xdr:spPr bwMode="auto">
        <a:xfrm>
          <a:off x="8721874" y="10904354"/>
          <a:ext cx="1376308" cy="173234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7</xdr:col>
      <xdr:colOff>530150</xdr:colOff>
      <xdr:row>64</xdr:row>
      <xdr:rowOff>67349</xdr:rowOff>
    </xdr:from>
    <xdr:to>
      <xdr:col>10</xdr:col>
      <xdr:colOff>212984</xdr:colOff>
      <xdr:row>70</xdr:row>
      <xdr:rowOff>131400</xdr:rowOff>
    </xdr:to>
    <xdr:sp macro="" textlink="">
      <xdr:nvSpPr>
        <xdr:cNvPr id="3" name="Text Box 9" hidden="1"/>
        <xdr:cNvSpPr txBox="1">
          <a:spLocks noChangeArrowheads="1"/>
        </xdr:cNvSpPr>
      </xdr:nvSpPr>
      <xdr:spPr bwMode="auto">
        <a:xfrm>
          <a:off x="5910094" y="8581161"/>
          <a:ext cx="1344930" cy="101190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7</xdr:col>
      <xdr:colOff>530150</xdr:colOff>
      <xdr:row>79</xdr:row>
      <xdr:rowOff>152168</xdr:rowOff>
    </xdr:from>
    <xdr:to>
      <xdr:col>10</xdr:col>
      <xdr:colOff>212984</xdr:colOff>
      <xdr:row>80</xdr:row>
      <xdr:rowOff>71927</xdr:rowOff>
    </xdr:to>
    <xdr:sp macro="" textlink="">
      <xdr:nvSpPr>
        <xdr:cNvPr id="4" name="Text Box 10" hidden="1"/>
        <xdr:cNvSpPr txBox="1">
          <a:spLocks noChangeArrowheads="1"/>
        </xdr:cNvSpPr>
      </xdr:nvSpPr>
      <xdr:spPr bwMode="auto">
        <a:xfrm>
          <a:off x="5910094" y="10904354"/>
          <a:ext cx="1344930" cy="8739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7</xdr:col>
      <xdr:colOff>530150</xdr:colOff>
      <xdr:row>95</xdr:row>
      <xdr:rowOff>157900</xdr:rowOff>
    </xdr:from>
    <xdr:to>
      <xdr:col>10</xdr:col>
      <xdr:colOff>212984</xdr:colOff>
      <xdr:row>102</xdr:row>
      <xdr:rowOff>48268</xdr:rowOff>
    </xdr:to>
    <xdr:sp macro="" textlink="">
      <xdr:nvSpPr>
        <xdr:cNvPr id="5" name="Text Box 12" hidden="1"/>
        <xdr:cNvSpPr txBox="1">
          <a:spLocks noChangeArrowheads="1"/>
        </xdr:cNvSpPr>
      </xdr:nvSpPr>
      <xdr:spPr bwMode="auto">
        <a:xfrm>
          <a:off x="5910094" y="13045318"/>
          <a:ext cx="1344930" cy="83534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d2016$\Budget\Copy%20of%20budget2008-21_2\Budget%202004-05\budget%20for%202004-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0.91\bud2006\DEM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Dem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Bud2016$\Dem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ud2016$\Budget%202004-05\budget%20for%202004-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ud2016$\Dem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Dem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1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Users\compaq\Downloads\Budget%202004-05\budget%20for%2020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Budget%20Documents\Budget%20Documents\$Budget%20documents$\$Budgets%202002%20onward$\$Bud2015$\BUDGET\Bud-Docu\Budget%202003-04$\budget%20for%2003-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BUDGET\Bud-Docu\Budget%202003-04$\budget%20for%2003-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Bud2016$\Dem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dem2"/>
      <sheetName val="Sheet2"/>
      <sheetName val="Sheet3"/>
      <sheetName val="DEMAND2"/>
      <sheetName val="#REF"/>
      <sheetName val="dem1"/>
      <sheetName val="dem21"/>
      <sheetName val="dem15"/>
      <sheetName val="dem10"/>
    </sheetNames>
    <sheetDataSet>
      <sheetData sheetId="0"/>
      <sheetData sheetId="1"/>
      <sheetData sheetId="2"/>
      <sheetData sheetId="3"/>
      <sheetData sheetId="4" refreshError="1">
        <row r="574">
          <cell r="D574">
            <v>3698</v>
          </cell>
          <cell r="E574">
            <v>10265</v>
          </cell>
          <cell r="F574">
            <v>4010</v>
          </cell>
          <cell r="G574">
            <v>11040</v>
          </cell>
          <cell r="H574">
            <v>4010</v>
          </cell>
          <cell r="I574">
            <v>12320</v>
          </cell>
          <cell r="J574">
            <v>0</v>
          </cell>
          <cell r="K574">
            <v>11299</v>
          </cell>
          <cell r="L574">
            <v>11299</v>
          </cell>
        </row>
        <row r="657">
          <cell r="D657">
            <v>4294</v>
          </cell>
          <cell r="F657">
            <v>990</v>
          </cell>
          <cell r="G657" t="str">
            <v>-</v>
          </cell>
          <cell r="H657">
            <v>990</v>
          </cell>
          <cell r="J657">
            <v>0</v>
          </cell>
          <cell r="K657" t="str">
            <v>-</v>
          </cell>
          <cell r="L657">
            <v>0</v>
          </cell>
        </row>
      </sheetData>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refreshError="1">
        <row r="11">
          <cell r="E11">
            <v>27345</v>
          </cell>
        </row>
        <row r="128">
          <cell r="E128">
            <v>0</v>
          </cell>
          <cell r="F128">
            <v>0</v>
          </cell>
          <cell r="G128">
            <v>0</v>
          </cell>
          <cell r="H128">
            <v>0</v>
          </cell>
          <cell r="I128">
            <v>0</v>
          </cell>
          <cell r="J128">
            <v>0</v>
          </cell>
          <cell r="K128">
            <v>0</v>
          </cell>
          <cell r="L128">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9.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sheetPr codeName="Sheet1">
    <tabColor theme="9" tint="-0.249977111117893"/>
  </sheetPr>
  <dimension ref="A1:D50"/>
  <sheetViews>
    <sheetView view="pageBreakPreview" topLeftCell="A43" zoomScale="130" zoomScaleSheetLayoutView="130" workbookViewId="0">
      <selection activeCell="F3" sqref="F3"/>
    </sheetView>
  </sheetViews>
  <sheetFormatPr defaultColWidth="9.109375" defaultRowHeight="13.8"/>
  <cols>
    <col min="1" max="1" width="6" style="11" customWidth="1"/>
    <col min="2" max="2" width="61" style="10" customWidth="1"/>
    <col min="3" max="3" width="20.6640625" style="12" customWidth="1"/>
    <col min="4" max="16384" width="9.109375" style="10"/>
  </cols>
  <sheetData>
    <row r="1" spans="1:3" ht="15.6">
      <c r="A1" s="895" t="s">
        <v>103</v>
      </c>
      <c r="B1" s="895"/>
      <c r="C1" s="895"/>
    </row>
    <row r="2" spans="1:3" ht="12" customHeight="1">
      <c r="A2" s="127"/>
      <c r="B2" s="127"/>
      <c r="C2" s="127"/>
    </row>
    <row r="3" spans="1:3" ht="96.6" customHeight="1">
      <c r="A3" s="896" t="s">
        <v>530</v>
      </c>
      <c r="B3" s="896"/>
      <c r="C3" s="896"/>
    </row>
    <row r="4" spans="1:3" ht="22.2" customHeight="1">
      <c r="A4" s="897" t="s">
        <v>84</v>
      </c>
      <c r="B4" s="897"/>
      <c r="C4" s="897"/>
    </row>
    <row r="5" spans="1:3" ht="14.4">
      <c r="A5" s="407" t="s">
        <v>49</v>
      </c>
      <c r="B5" s="408" t="s">
        <v>104</v>
      </c>
      <c r="C5" s="877" t="s">
        <v>53</v>
      </c>
    </row>
    <row r="6" spans="1:3">
      <c r="A6" s="200" t="s">
        <v>50</v>
      </c>
      <c r="B6" s="417" t="s">
        <v>355</v>
      </c>
      <c r="C6" s="450">
        <v>70</v>
      </c>
    </row>
    <row r="7" spans="1:3">
      <c r="A7" s="200" t="s">
        <v>2</v>
      </c>
      <c r="B7" s="417" t="s">
        <v>302</v>
      </c>
      <c r="C7" s="450">
        <v>189.04</v>
      </c>
    </row>
    <row r="8" spans="1:3">
      <c r="A8" s="200" t="s">
        <v>3</v>
      </c>
      <c r="B8" s="417" t="s">
        <v>477</v>
      </c>
      <c r="C8" s="450">
        <v>300.01</v>
      </c>
    </row>
    <row r="9" spans="1:3">
      <c r="A9" s="200" t="s">
        <v>4</v>
      </c>
      <c r="B9" s="417" t="s">
        <v>478</v>
      </c>
      <c r="C9" s="450">
        <v>49.96</v>
      </c>
    </row>
    <row r="10" spans="1:3">
      <c r="A10" s="200" t="s">
        <v>5</v>
      </c>
      <c r="B10" s="417" t="s">
        <v>479</v>
      </c>
      <c r="C10" s="450">
        <v>38</v>
      </c>
    </row>
    <row r="11" spans="1:3" s="13" customFormat="1">
      <c r="A11" s="200" t="s">
        <v>6</v>
      </c>
      <c r="B11" s="417" t="s">
        <v>160</v>
      </c>
      <c r="C11" s="450">
        <v>98.69</v>
      </c>
    </row>
    <row r="12" spans="1:3">
      <c r="A12" s="200" t="s">
        <v>7</v>
      </c>
      <c r="B12" s="417" t="s">
        <v>69</v>
      </c>
      <c r="C12" s="450">
        <v>20</v>
      </c>
    </row>
    <row r="13" spans="1:3">
      <c r="A13" s="200" t="s">
        <v>161</v>
      </c>
      <c r="B13" s="10" t="s">
        <v>480</v>
      </c>
      <c r="C13" s="450">
        <v>54.7</v>
      </c>
    </row>
    <row r="14" spans="1:3">
      <c r="A14" s="200" t="s">
        <v>8</v>
      </c>
      <c r="B14" s="417" t="s">
        <v>363</v>
      </c>
      <c r="C14" s="450">
        <v>21</v>
      </c>
    </row>
    <row r="15" spans="1:3">
      <c r="A15" s="200" t="s">
        <v>9</v>
      </c>
      <c r="B15" s="10" t="s">
        <v>147</v>
      </c>
      <c r="C15" s="450">
        <v>74.8</v>
      </c>
    </row>
    <row r="16" spans="1:3" ht="15" customHeight="1">
      <c r="A16" s="200" t="s">
        <v>10</v>
      </c>
      <c r="B16" s="878" t="s">
        <v>481</v>
      </c>
      <c r="C16" s="450">
        <v>32.33</v>
      </c>
    </row>
    <row r="17" spans="1:3" s="880" customFormat="1" ht="12.9" customHeight="1">
      <c r="A17" s="879" t="s">
        <v>11</v>
      </c>
      <c r="B17" s="880" t="s">
        <v>482</v>
      </c>
      <c r="C17" s="881">
        <v>10.09</v>
      </c>
    </row>
    <row r="18" spans="1:3" ht="12.9" customHeight="1">
      <c r="A18" s="200" t="s">
        <v>162</v>
      </c>
      <c r="B18" s="417" t="s">
        <v>165</v>
      </c>
      <c r="C18" s="450">
        <v>50</v>
      </c>
    </row>
    <row r="19" spans="1:3">
      <c r="A19" s="200" t="s">
        <v>12</v>
      </c>
      <c r="B19" s="10" t="s">
        <v>139</v>
      </c>
      <c r="C19" s="450">
        <v>775.13</v>
      </c>
    </row>
    <row r="20" spans="1:3">
      <c r="A20" s="200" t="s">
        <v>13</v>
      </c>
      <c r="B20" s="417" t="s">
        <v>206</v>
      </c>
      <c r="C20" s="450">
        <v>68.069999999999993</v>
      </c>
    </row>
    <row r="21" spans="1:3">
      <c r="A21" s="200" t="s">
        <v>14</v>
      </c>
      <c r="B21" s="417" t="s">
        <v>529</v>
      </c>
      <c r="C21" s="450">
        <v>150.94</v>
      </c>
    </row>
    <row r="22" spans="1:3">
      <c r="A22" s="203"/>
      <c r="B22" s="409" t="s">
        <v>15</v>
      </c>
      <c r="C22" s="410">
        <f>SUM(C6:C21)</f>
        <v>2002.76</v>
      </c>
    </row>
    <row r="23" spans="1:3">
      <c r="A23" s="411"/>
      <c r="B23" s="412"/>
      <c r="C23" s="413"/>
    </row>
    <row r="24" spans="1:3" ht="14.4">
      <c r="A24" s="204"/>
      <c r="B24" s="408" t="s">
        <v>16</v>
      </c>
      <c r="C24" s="877" t="s">
        <v>53</v>
      </c>
    </row>
    <row r="25" spans="1:3">
      <c r="A25" s="200" t="s">
        <v>50</v>
      </c>
      <c r="B25" s="205" t="s">
        <v>102</v>
      </c>
      <c r="C25" s="415">
        <v>10500</v>
      </c>
    </row>
    <row r="26" spans="1:3">
      <c r="A26" s="200" t="s">
        <v>2</v>
      </c>
      <c r="B26" s="10" t="s">
        <v>483</v>
      </c>
      <c r="C26" s="415">
        <v>50</v>
      </c>
    </row>
    <row r="27" spans="1:3">
      <c r="A27" s="200" t="s">
        <v>3</v>
      </c>
      <c r="B27" s="213" t="s">
        <v>302</v>
      </c>
      <c r="C27" s="415">
        <v>5500</v>
      </c>
    </row>
    <row r="28" spans="1:3">
      <c r="A28" s="200" t="s">
        <v>4</v>
      </c>
      <c r="B28" s="205" t="s">
        <v>479</v>
      </c>
      <c r="C28" s="415">
        <v>2355</v>
      </c>
    </row>
    <row r="29" spans="1:3">
      <c r="A29" s="200" t="s">
        <v>5</v>
      </c>
      <c r="B29" s="205" t="s">
        <v>168</v>
      </c>
      <c r="C29" s="415">
        <v>30</v>
      </c>
    </row>
    <row r="30" spans="1:3">
      <c r="A30" s="200" t="s">
        <v>6</v>
      </c>
      <c r="B30" s="205" t="s">
        <v>484</v>
      </c>
      <c r="C30" s="415">
        <v>4200</v>
      </c>
    </row>
    <row r="31" spans="1:3">
      <c r="A31" s="200" t="s">
        <v>7</v>
      </c>
      <c r="B31" s="205" t="s">
        <v>481</v>
      </c>
      <c r="C31" s="415">
        <v>300</v>
      </c>
    </row>
    <row r="32" spans="1:3">
      <c r="A32" s="200" t="s">
        <v>161</v>
      </c>
      <c r="B32" s="212" t="s">
        <v>70</v>
      </c>
      <c r="C32" s="415">
        <v>3500</v>
      </c>
    </row>
    <row r="33" spans="1:4">
      <c r="A33" s="200" t="s">
        <v>8</v>
      </c>
      <c r="B33" s="212" t="s">
        <v>482</v>
      </c>
      <c r="C33" s="415">
        <v>1153.95</v>
      </c>
    </row>
    <row r="34" spans="1:4">
      <c r="A34" s="200" t="s">
        <v>9</v>
      </c>
      <c r="B34" s="212" t="s">
        <v>165</v>
      </c>
      <c r="C34" s="415">
        <v>1000</v>
      </c>
    </row>
    <row r="35" spans="1:4">
      <c r="A35" s="200" t="s">
        <v>10</v>
      </c>
      <c r="B35" s="212" t="s">
        <v>139</v>
      </c>
      <c r="C35" s="415">
        <v>4500</v>
      </c>
    </row>
    <row r="36" spans="1:4">
      <c r="A36" s="200" t="s">
        <v>11</v>
      </c>
      <c r="B36" s="212" t="s">
        <v>206</v>
      </c>
      <c r="C36" s="415">
        <v>880.56</v>
      </c>
    </row>
    <row r="37" spans="1:4">
      <c r="A37" s="202"/>
      <c r="B37" s="416" t="s">
        <v>17</v>
      </c>
      <c r="C37" s="410">
        <f>SUM(C25:C36)</f>
        <v>33969.509999999995</v>
      </c>
    </row>
    <row r="38" spans="1:4">
      <c r="A38" s="202"/>
      <c r="B38" s="416" t="s">
        <v>18</v>
      </c>
      <c r="C38" s="410">
        <f>C37+C22</f>
        <v>35972.269999999997</v>
      </c>
    </row>
    <row r="39" spans="1:4">
      <c r="A39" s="414"/>
      <c r="B39" s="418"/>
      <c r="C39" s="419"/>
    </row>
    <row r="40" spans="1:4" ht="15" customHeight="1">
      <c r="A40" s="414"/>
      <c r="B40" s="898" t="s">
        <v>233</v>
      </c>
      <c r="C40" s="898"/>
    </row>
    <row r="41" spans="1:4" ht="14.4">
      <c r="A41" s="414"/>
      <c r="B41" s="405"/>
      <c r="C41" s="77" t="s">
        <v>53</v>
      </c>
    </row>
    <row r="42" spans="1:4">
      <c r="A42" s="414"/>
      <c r="B42" s="75" t="s">
        <v>485</v>
      </c>
      <c r="C42" s="201">
        <f>10+2000</f>
        <v>2010</v>
      </c>
    </row>
    <row r="43" spans="1:4">
      <c r="B43" s="75" t="s">
        <v>166</v>
      </c>
      <c r="C43" s="201">
        <f>27.04+355+30+18.29+2.71+300+300</f>
        <v>1033.04</v>
      </c>
    </row>
    <row r="44" spans="1:4" ht="13.95" customHeight="1">
      <c r="B44" s="211" t="s">
        <v>528</v>
      </c>
      <c r="C44" s="201">
        <v>31000</v>
      </c>
    </row>
    <row r="45" spans="1:4">
      <c r="B45" s="75" t="s">
        <v>486</v>
      </c>
      <c r="C45" s="201">
        <f>153.95+80.3+0.24+30</f>
        <v>264.49</v>
      </c>
    </row>
    <row r="46" spans="1:4" ht="15" customHeight="1">
      <c r="B46" s="420" t="s">
        <v>163</v>
      </c>
      <c r="C46" s="76">
        <f>SUM(C42:C45)</f>
        <v>34307.53</v>
      </c>
      <c r="D46" s="806"/>
    </row>
    <row r="47" spans="1:4">
      <c r="B47" s="404"/>
      <c r="C47" s="10"/>
    </row>
    <row r="48" spans="1:4">
      <c r="B48" s="99"/>
      <c r="C48" s="421"/>
    </row>
    <row r="49" spans="3:3">
      <c r="C49" s="404"/>
    </row>
    <row r="50" spans="3:3">
      <c r="C50" s="816"/>
    </row>
  </sheetData>
  <customSheetViews>
    <customSheetView guid="{CBFC2224-D3AC-4AA3-8CE4-B555FCF23158}" showPageBreaks="1" printArea="1" view="pageBreakPreview" topLeftCell="A28">
      <selection activeCell="I58" sqref="I58"/>
      <rowBreaks count="1" manualBreakCount="1">
        <brk id="25" max="2" man="1"/>
      </rowBreaks>
      <pageMargins left="0.74803149606299202" right="0.74803149606299202" top="0.74803149606299202" bottom="4.13" header="0.35" footer="3.67"/>
      <printOptions horizontalCentered="1"/>
      <pageSetup paperSize="9" scale="99" orientation="portrait" useFirstPageNumber="1" r:id="rId1"/>
      <headerFooter alignWithMargins="0">
        <oddFooter>&amp;C&amp;"Times New Roman,Bold"&amp;11{ii}</oddFooter>
      </headerFooter>
    </customSheetView>
    <customSheetView guid="{E4E8F753-76B4-42E1-AD26-8B3589CB8A4B}" showPageBreaks="1" printArea="1" view="pageBreakPreview" showRuler="0" topLeftCell="A37">
      <selection activeCell="B50" sqref="B50"/>
      <pageMargins left="0.74803149606299202" right="0.74803149606299202" top="0.74803149606299202" bottom="4.13" header="0.35" footer="3.67"/>
      <printOptions horizontalCentered="1"/>
      <pageSetup paperSize="9" orientation="portrait" useFirstPageNumber="1" r:id="rId2"/>
      <headerFooter alignWithMargins="0">
        <oddFooter>&amp;C&amp;"Times New Roman,Bold"&amp;11{ii}</oddFooter>
      </headerFooter>
    </customSheetView>
    <customSheetView guid="{0A01029B-7B3B-461F-BED3-37847DEE34DD}" showPageBreaks="1" printArea="1" view="pageBreakPreview" topLeftCell="A37">
      <selection activeCell="B50" sqref="B50"/>
      <pageMargins left="0.74803149606299202" right="0.74803149606299202" top="0.74803149606299202" bottom="4.13" header="0.35" footer="3.67"/>
      <printOptions horizontalCentered="1"/>
      <pageSetup paperSize="9" orientation="portrait" useFirstPageNumber="1" r:id="rId3"/>
      <headerFooter alignWithMargins="0">
        <oddFooter>&amp;C&amp;"Times New Roman,Bold"&amp;11{ii}</oddFooter>
      </headerFooter>
    </customSheetView>
    <customSheetView guid="{7CE36697-C418-4ED3-BCF0-EA686CB40E87}" scale="190" showRuler="0">
      <selection activeCell="B82" sqref="B82"/>
      <pageMargins left="0.74803149606299213" right="0.74803149606299213" top="0.74803149606299213" bottom="4.1338582677165361" header="0.51181102362204722" footer="0.51181102362204722"/>
      <printOptions horizontalCentered="1"/>
      <pageSetup paperSize="9" orientation="portrait" r:id="rId4"/>
      <headerFooter alignWithMargins="0"/>
    </customSheetView>
    <customSheetView guid="{63DB0950-E90F-4380-862C-985B5EB19119}" showRuler="0" topLeftCell="A67">
      <selection activeCell="S65" sqref="S65"/>
      <pageMargins left="0.74803149606299213" right="0.74803149606299213" top="0.74803149606299213" bottom="4.1338582677165361" header="0.51181102362204722" footer="0.51181102362204722"/>
      <printOptions horizontalCentered="1"/>
      <pageSetup paperSize="9" orientation="portrait" r:id="rId5"/>
      <headerFooter alignWithMargins="0"/>
    </customSheetView>
    <customSheetView guid="{F13B090A-ECDA-4418-9F13-644A873400E7}" showRuler="0" topLeftCell="A67">
      <selection activeCell="S65" sqref="S65"/>
      <pageMargins left="0.74803149606299213" right="0.74803149606299213" top="0.74803149606299213" bottom="4.1338582677165361" header="0.51181102362204722" footer="0.51181102362204722"/>
      <printOptions horizontalCentered="1"/>
      <pageSetup paperSize="9" orientation="portrait" r:id="rId6"/>
      <headerFooter alignWithMargins="0"/>
    </customSheetView>
    <customSheetView guid="{BDCF7345-18B1-4C88-89F2-E67F940CDF85}" showPageBreaks="1" printArea="1" view="pageBreakPreview" topLeftCell="A76">
      <selection activeCell="D3" sqref="D3"/>
      <pageMargins left="0.74803149606299202" right="0.74803149606299202" top="0.74803149606299202" bottom="4.13" header="0.35" footer="3.67"/>
      <printOptions horizontalCentered="1"/>
      <pageSetup paperSize="9" orientation="portrait" useFirstPageNumber="1" r:id="rId7"/>
      <headerFooter alignWithMargins="0">
        <oddFooter>&amp;C&amp;"Times New Roman,Bold"&amp;11{ii}</oddFooter>
      </headerFooter>
    </customSheetView>
    <customSheetView guid="{44B5F5DE-C96C-4269-969A-574D4EEEEEF5}" showPageBreaks="1" view="pageBreakPreview" topLeftCell="A46">
      <selection activeCell="E51" sqref="E51"/>
      <pageMargins left="0.74803149606299202" right="0.74803149606299202" top="0.74803149606299202" bottom="4.13" header="0.35" footer="3"/>
      <printOptions horizontalCentered="1"/>
      <pageSetup paperSize="9" orientation="portrait" useFirstPageNumber="1" r:id="rId8"/>
      <headerFooter alignWithMargins="0">
        <oddFooter>&amp;C{iv}</oddFooter>
      </headerFooter>
    </customSheetView>
  </customSheetViews>
  <mergeCells count="4">
    <mergeCell ref="A1:C1"/>
    <mergeCell ref="A3:C3"/>
    <mergeCell ref="A4:C4"/>
    <mergeCell ref="B40:C40"/>
  </mergeCells>
  <phoneticPr fontId="0" type="noConversion"/>
  <printOptions horizontalCentered="1"/>
  <pageMargins left="0.55118110236220474" right="0.55118110236220474" top="0.74803149606299213" bottom="1.5748031496062993" header="0.51181102362204722" footer="1.1811023622047245"/>
  <pageSetup paperSize="9" scale="93" orientation="portrait" useFirstPageNumber="1" r:id="rId9"/>
  <headerFooter alignWithMargins="0">
    <oddFooter>&amp;C{i}</oddFooter>
  </headerFooter>
</worksheet>
</file>

<file path=xl/worksheets/sheet10.xml><?xml version="1.0" encoding="utf-8"?>
<worksheet xmlns="http://schemas.openxmlformats.org/spreadsheetml/2006/main" xmlns:r="http://schemas.openxmlformats.org/officeDocument/2006/relationships">
  <sheetPr syncVertical="1" syncRef="A19" transitionEvaluation="1" codeName="Sheet18">
    <tabColor theme="9" tint="-0.249977111117893"/>
  </sheetPr>
  <dimension ref="A1:I54"/>
  <sheetViews>
    <sheetView view="pageBreakPreview" topLeftCell="A19" zoomScaleSheetLayoutView="100" workbookViewId="0">
      <selection activeCell="J1" sqref="J1:AH1048576"/>
    </sheetView>
  </sheetViews>
  <sheetFormatPr defaultColWidth="11" defaultRowHeight="13.2"/>
  <cols>
    <col min="1" max="1" width="6.44140625" style="685" customWidth="1"/>
    <col min="2" max="2" width="8.109375" style="98" customWidth="1"/>
    <col min="3" max="3" width="39.6640625" style="83" customWidth="1"/>
    <col min="4" max="4" width="5.6640625" style="95" customWidth="1"/>
    <col min="5" max="5" width="9.6640625" style="95" customWidth="1"/>
    <col min="6" max="6" width="9.6640625" style="95" hidden="1" customWidth="1"/>
    <col min="7" max="8" width="9.6640625" style="83" customWidth="1"/>
    <col min="9" max="9" width="4.33203125" style="83" customWidth="1"/>
    <col min="10" max="16384" width="11" style="83"/>
  </cols>
  <sheetData>
    <row r="1" spans="1:9">
      <c r="A1" s="931" t="s">
        <v>107</v>
      </c>
      <c r="B1" s="931"/>
      <c r="C1" s="931"/>
      <c r="D1" s="931"/>
      <c r="E1" s="931"/>
      <c r="F1" s="931"/>
      <c r="G1" s="931"/>
      <c r="H1" s="931"/>
      <c r="I1" s="688"/>
    </row>
    <row r="2" spans="1:9">
      <c r="A2" s="930" t="s">
        <v>108</v>
      </c>
      <c r="B2" s="930"/>
      <c r="C2" s="930"/>
      <c r="D2" s="930"/>
      <c r="E2" s="930"/>
      <c r="F2" s="930"/>
      <c r="G2" s="930"/>
      <c r="H2" s="930"/>
      <c r="I2" s="687"/>
    </row>
    <row r="3" spans="1:9">
      <c r="A3" s="908" t="s">
        <v>378</v>
      </c>
      <c r="B3" s="908"/>
      <c r="C3" s="908"/>
      <c r="D3" s="908"/>
      <c r="E3" s="908"/>
      <c r="F3" s="908"/>
      <c r="G3" s="908"/>
      <c r="H3" s="908"/>
      <c r="I3" s="673"/>
    </row>
    <row r="4" spans="1:9" ht="13.8">
      <c r="A4" s="34"/>
      <c r="B4" s="909"/>
      <c r="C4" s="909"/>
      <c r="D4" s="909"/>
      <c r="E4" s="909"/>
      <c r="F4" s="909"/>
      <c r="G4" s="909"/>
      <c r="H4" s="909"/>
      <c r="I4" s="674"/>
    </row>
    <row r="5" spans="1:9" ht="14.4" customHeight="1">
      <c r="A5" s="34"/>
      <c r="B5" s="30"/>
      <c r="C5" s="30"/>
      <c r="D5" s="35"/>
      <c r="E5" s="36" t="s">
        <v>27</v>
      </c>
      <c r="G5" s="36" t="s">
        <v>28</v>
      </c>
      <c r="H5" s="36" t="s">
        <v>135</v>
      </c>
      <c r="I5" s="33"/>
    </row>
    <row r="6" spans="1:9" ht="14.4" customHeight="1">
      <c r="A6" s="34"/>
      <c r="B6" s="37" t="s">
        <v>29</v>
      </c>
      <c r="C6" s="30" t="s">
        <v>30</v>
      </c>
      <c r="D6" s="38" t="s">
        <v>73</v>
      </c>
      <c r="E6" s="32">
        <v>638075</v>
      </c>
      <c r="G6" s="32">
        <v>5000</v>
      </c>
      <c r="H6" s="32">
        <f>SUM(E6:G6)</f>
        <v>643075</v>
      </c>
      <c r="I6" s="32"/>
    </row>
    <row r="7" spans="1:9" ht="14.4" customHeight="1">
      <c r="A7" s="34"/>
      <c r="B7" s="37" t="s">
        <v>31</v>
      </c>
      <c r="C7" s="39" t="s">
        <v>32</v>
      </c>
      <c r="D7" s="40"/>
      <c r="E7" s="33"/>
      <c r="G7" s="33"/>
      <c r="H7" s="33"/>
      <c r="I7" s="33"/>
    </row>
    <row r="8" spans="1:9" ht="14.4" customHeight="1">
      <c r="A8" s="34"/>
      <c r="B8" s="37"/>
      <c r="C8" s="39" t="s">
        <v>131</v>
      </c>
      <c r="D8" s="40" t="s">
        <v>73</v>
      </c>
      <c r="E8" s="386">
        <f>H23</f>
        <v>2000</v>
      </c>
      <c r="G8" s="552">
        <v>0</v>
      </c>
      <c r="H8" s="33">
        <f>SUM(E8:G8)</f>
        <v>2000</v>
      </c>
      <c r="I8" s="33"/>
    </row>
    <row r="9" spans="1:9" ht="14.4" customHeight="1">
      <c r="A9" s="34"/>
      <c r="B9" s="41" t="s">
        <v>72</v>
      </c>
      <c r="C9" s="30" t="s">
        <v>39</v>
      </c>
      <c r="D9" s="42" t="s">
        <v>73</v>
      </c>
      <c r="E9" s="43">
        <f>SUM(E6:E8)</f>
        <v>640075</v>
      </c>
      <c r="G9" s="43">
        <f>SUM(G6:G8)</f>
        <v>5000</v>
      </c>
      <c r="H9" s="43">
        <f>SUM(E9:G9)</f>
        <v>645075</v>
      </c>
      <c r="I9" s="32"/>
    </row>
    <row r="10" spans="1:9">
      <c r="A10" s="34"/>
      <c r="B10" s="37"/>
      <c r="C10" s="30"/>
      <c r="D10" s="31"/>
      <c r="E10" s="31"/>
      <c r="F10" s="31"/>
      <c r="G10" s="38"/>
      <c r="H10" s="31"/>
      <c r="I10" s="31"/>
    </row>
    <row r="11" spans="1:9">
      <c r="A11" s="32"/>
      <c r="B11" s="73" t="s">
        <v>40</v>
      </c>
      <c r="C11" s="31" t="s">
        <v>41</v>
      </c>
      <c r="D11" s="31"/>
      <c r="E11" s="31"/>
      <c r="F11" s="31"/>
      <c r="G11" s="38"/>
      <c r="H11" s="31"/>
      <c r="I11" s="31"/>
    </row>
    <row r="12" spans="1:9" s="1" customFormat="1" ht="10.95" customHeight="1">
      <c r="A12" s="2"/>
      <c r="B12" s="3"/>
      <c r="C12" s="234"/>
      <c r="D12" s="345"/>
      <c r="E12" s="345"/>
      <c r="F12" s="345"/>
      <c r="G12" s="345"/>
      <c r="H12" s="345"/>
      <c r="I12" s="345"/>
    </row>
    <row r="13" spans="1:9" s="1" customFormat="1" ht="13.2" customHeight="1" thickBot="1">
      <c r="A13" s="45"/>
      <c r="B13" s="910" t="s">
        <v>123</v>
      </c>
      <c r="C13" s="910"/>
      <c r="D13" s="910"/>
      <c r="E13" s="910"/>
      <c r="F13" s="910"/>
      <c r="G13" s="910"/>
      <c r="H13" s="910"/>
      <c r="I13" s="377"/>
    </row>
    <row r="14" spans="1:9" s="1" customFormat="1" ht="14.4" thickTop="1" thickBot="1">
      <c r="A14" s="45"/>
      <c r="B14" s="233"/>
      <c r="C14" s="233" t="s">
        <v>42</v>
      </c>
      <c r="D14" s="233"/>
      <c r="E14" s="233"/>
      <c r="F14" s="233"/>
      <c r="G14" s="233"/>
      <c r="H14" s="46" t="s">
        <v>135</v>
      </c>
      <c r="I14" s="33"/>
    </row>
    <row r="15" spans="1:9" ht="16.2" customHeight="1" thickTop="1">
      <c r="A15" s="680"/>
      <c r="B15" s="84"/>
      <c r="C15" s="90" t="s">
        <v>76</v>
      </c>
      <c r="D15" s="87"/>
      <c r="E15" s="87"/>
      <c r="F15" s="451"/>
      <c r="G15" s="451"/>
      <c r="H15" s="87"/>
      <c r="I15" s="87"/>
    </row>
    <row r="16" spans="1:9" ht="16.2" customHeight="1">
      <c r="A16" s="680" t="s">
        <v>77</v>
      </c>
      <c r="B16" s="89">
        <v>2851</v>
      </c>
      <c r="C16" s="90" t="s">
        <v>94</v>
      </c>
      <c r="D16" s="235"/>
      <c r="E16" s="235"/>
      <c r="F16" s="235"/>
      <c r="G16" s="237"/>
      <c r="H16" s="107"/>
      <c r="I16" s="107"/>
    </row>
    <row r="17" spans="1:9" ht="16.2" customHeight="1">
      <c r="A17" s="680"/>
      <c r="B17" s="96">
        <v>1E-3</v>
      </c>
      <c r="C17" s="90" t="s">
        <v>54</v>
      </c>
      <c r="D17" s="235"/>
      <c r="E17" s="235"/>
      <c r="F17" s="235"/>
      <c r="G17" s="237"/>
      <c r="H17" s="107"/>
      <c r="I17" s="107"/>
    </row>
    <row r="18" spans="1:9" ht="16.2" customHeight="1">
      <c r="A18" s="680"/>
      <c r="B18" s="84">
        <v>60</v>
      </c>
      <c r="C18" s="460" t="s">
        <v>277</v>
      </c>
      <c r="D18" s="235"/>
      <c r="E18" s="235"/>
      <c r="F18" s="235"/>
      <c r="G18" s="237"/>
      <c r="H18" s="107"/>
      <c r="I18" s="107"/>
    </row>
    <row r="19" spans="1:9" ht="16.2" customHeight="1">
      <c r="A19" s="680"/>
      <c r="B19" s="112" t="s">
        <v>259</v>
      </c>
      <c r="C19" s="560" t="s">
        <v>126</v>
      </c>
      <c r="D19" s="241"/>
      <c r="E19" s="241"/>
      <c r="F19" s="271">
        <v>2000</v>
      </c>
      <c r="G19" s="240"/>
      <c r="H19" s="241">
        <f t="shared" ref="H19" si="0">SUM(F19:G19)</f>
        <v>2000</v>
      </c>
      <c r="I19" s="235"/>
    </row>
    <row r="20" spans="1:9" ht="16.2" customHeight="1">
      <c r="A20" s="680" t="s">
        <v>72</v>
      </c>
      <c r="B20" s="84">
        <v>60</v>
      </c>
      <c r="C20" s="460" t="s">
        <v>277</v>
      </c>
      <c r="D20" s="243"/>
      <c r="E20" s="243"/>
      <c r="F20" s="251">
        <f>SUM(F19:F19)</f>
        <v>2000</v>
      </c>
      <c r="G20" s="243"/>
      <c r="H20" s="236">
        <f>SUM(H19:H19)</f>
        <v>2000</v>
      </c>
      <c r="I20" s="236"/>
    </row>
    <row r="21" spans="1:9" ht="16.2" customHeight="1">
      <c r="A21" s="680" t="s">
        <v>72</v>
      </c>
      <c r="B21" s="96">
        <v>1E-3</v>
      </c>
      <c r="C21" s="90" t="s">
        <v>54</v>
      </c>
      <c r="D21" s="238"/>
      <c r="E21" s="238"/>
      <c r="F21" s="238">
        <f t="shared" ref="F21:H21" si="1">F20</f>
        <v>2000</v>
      </c>
      <c r="G21" s="242"/>
      <c r="H21" s="498">
        <f t="shared" si="1"/>
        <v>2000</v>
      </c>
      <c r="I21" s="107"/>
    </row>
    <row r="22" spans="1:9" ht="16.2" customHeight="1">
      <c r="A22" s="460" t="s">
        <v>72</v>
      </c>
      <c r="B22" s="89">
        <v>2851</v>
      </c>
      <c r="C22" s="90" t="s">
        <v>94</v>
      </c>
      <c r="D22" s="242"/>
      <c r="E22" s="242"/>
      <c r="F22" s="272">
        <f>F21</f>
        <v>2000</v>
      </c>
      <c r="G22" s="272"/>
      <c r="H22" s="272">
        <f t="shared" ref="H22:H24" si="2">H21</f>
        <v>2000</v>
      </c>
      <c r="I22" s="235"/>
    </row>
    <row r="23" spans="1:9" ht="16.2" customHeight="1">
      <c r="A23" s="103" t="s">
        <v>72</v>
      </c>
      <c r="B23" s="111"/>
      <c r="C23" s="104" t="s">
        <v>76</v>
      </c>
      <c r="D23" s="241"/>
      <c r="E23" s="241"/>
      <c r="F23" s="241">
        <f>F22</f>
        <v>2000</v>
      </c>
      <c r="G23" s="241"/>
      <c r="H23" s="241">
        <f t="shared" si="2"/>
        <v>2000</v>
      </c>
      <c r="I23" s="235"/>
    </row>
    <row r="24" spans="1:9" ht="16.2" customHeight="1">
      <c r="A24" s="103" t="s">
        <v>72</v>
      </c>
      <c r="B24" s="111"/>
      <c r="C24" s="104" t="s">
        <v>73</v>
      </c>
      <c r="D24" s="242"/>
      <c r="E24" s="242"/>
      <c r="F24" s="238">
        <f>F23</f>
        <v>2000</v>
      </c>
      <c r="G24" s="238"/>
      <c r="H24" s="238">
        <f t="shared" si="2"/>
        <v>2000</v>
      </c>
      <c r="I24" s="237"/>
    </row>
    <row r="25" spans="1:9">
      <c r="A25" s="680"/>
      <c r="B25" s="84"/>
      <c r="C25" s="121"/>
      <c r="D25" s="110"/>
      <c r="E25" s="110"/>
      <c r="F25" s="110"/>
      <c r="G25" s="110"/>
      <c r="H25" s="110"/>
      <c r="I25" s="110"/>
    </row>
    <row r="26" spans="1:9">
      <c r="A26" s="842" t="s">
        <v>461</v>
      </c>
      <c r="B26" s="156"/>
      <c r="C26" s="121"/>
      <c r="D26" s="586"/>
      <c r="E26" s="586"/>
      <c r="F26" s="586"/>
      <c r="G26" s="586"/>
      <c r="H26" s="586"/>
      <c r="I26" s="110"/>
    </row>
    <row r="27" spans="1:9">
      <c r="A27" s="680"/>
      <c r="B27" s="84"/>
      <c r="C27" s="121"/>
      <c r="D27" s="110"/>
      <c r="E27" s="110"/>
      <c r="F27" s="110"/>
      <c r="G27" s="110"/>
      <c r="H27" s="110"/>
      <c r="I27" s="110"/>
    </row>
    <row r="28" spans="1:9">
      <c r="A28" s="680"/>
      <c r="B28" s="84"/>
      <c r="C28" s="121"/>
      <c r="D28" s="110"/>
      <c r="E28" s="110"/>
      <c r="F28" s="110"/>
      <c r="G28" s="110"/>
      <c r="H28" s="110"/>
      <c r="I28" s="110"/>
    </row>
    <row r="29" spans="1:9">
      <c r="A29" s="680"/>
      <c r="B29" s="84"/>
      <c r="C29" s="121"/>
      <c r="D29" s="110"/>
      <c r="E29" s="110"/>
      <c r="F29" s="110"/>
      <c r="G29" s="110"/>
      <c r="H29" s="110"/>
      <c r="I29" s="110"/>
    </row>
    <row r="30" spans="1:9">
      <c r="A30" s="680"/>
      <c r="B30" s="84"/>
      <c r="C30" s="121"/>
      <c r="D30" s="110"/>
      <c r="E30" s="110"/>
      <c r="F30" s="110"/>
      <c r="G30" s="110"/>
      <c r="H30" s="110"/>
      <c r="I30" s="110"/>
    </row>
    <row r="31" spans="1:9">
      <c r="A31" s="680"/>
      <c r="B31" s="84"/>
      <c r="C31" s="121"/>
      <c r="D31" s="110"/>
      <c r="E31" s="110"/>
      <c r="F31" s="110"/>
      <c r="G31" s="110"/>
      <c r="H31" s="110"/>
      <c r="I31" s="110"/>
    </row>
    <row r="32" spans="1:9">
      <c r="A32" s="680"/>
      <c r="B32" s="84"/>
      <c r="C32" s="121"/>
      <c r="D32" s="110"/>
      <c r="E32" s="110"/>
      <c r="F32" s="110"/>
      <c r="G32" s="110"/>
      <c r="H32" s="110"/>
      <c r="I32" s="110"/>
    </row>
    <row r="33" spans="1:9">
      <c r="A33" s="680"/>
      <c r="B33" s="84"/>
      <c r="C33" s="105"/>
      <c r="D33" s="110"/>
      <c r="E33" s="110"/>
      <c r="F33" s="110"/>
      <c r="G33" s="110"/>
      <c r="H33" s="110"/>
      <c r="I33" s="110"/>
    </row>
    <row r="34" spans="1:9">
      <c r="A34" s="680"/>
      <c r="B34" s="84"/>
      <c r="C34" s="105"/>
      <c r="D34" s="110"/>
      <c r="E34" s="110"/>
      <c r="F34" s="110"/>
      <c r="G34" s="110"/>
      <c r="H34" s="110"/>
      <c r="I34" s="110"/>
    </row>
    <row r="35" spans="1:9">
      <c r="A35" s="680"/>
      <c r="B35" s="84"/>
      <c r="C35" s="105"/>
      <c r="D35" s="110"/>
      <c r="E35" s="110"/>
      <c r="F35" s="110"/>
      <c r="G35" s="110"/>
      <c r="H35" s="110"/>
      <c r="I35" s="110"/>
    </row>
    <row r="36" spans="1:9">
      <c r="A36" s="680"/>
      <c r="B36" s="84"/>
      <c r="C36" s="105"/>
      <c r="D36" s="110"/>
      <c r="E36" s="110"/>
      <c r="F36" s="110"/>
      <c r="G36" s="110"/>
      <c r="H36" s="110"/>
      <c r="I36" s="110"/>
    </row>
    <row r="37" spans="1:9">
      <c r="A37" s="680"/>
      <c r="B37" s="84"/>
      <c r="C37" s="105"/>
      <c r="D37" s="110"/>
      <c r="E37" s="110"/>
      <c r="F37" s="110"/>
      <c r="G37" s="110"/>
      <c r="H37" s="110"/>
      <c r="I37" s="110"/>
    </row>
    <row r="38" spans="1:9">
      <c r="G38" s="95"/>
      <c r="H38" s="95"/>
      <c r="I38" s="95"/>
    </row>
    <row r="39" spans="1:9">
      <c r="G39" s="95"/>
      <c r="H39" s="95"/>
      <c r="I39" s="95"/>
    </row>
    <row r="40" spans="1:9">
      <c r="G40" s="95"/>
      <c r="H40" s="95"/>
      <c r="I40" s="95"/>
    </row>
    <row r="41" spans="1:9">
      <c r="G41" s="95"/>
      <c r="H41" s="95"/>
      <c r="I41" s="95"/>
    </row>
    <row r="42" spans="1:9">
      <c r="G42" s="95"/>
      <c r="H42" s="95"/>
      <c r="I42" s="95"/>
    </row>
    <row r="43" spans="1:9">
      <c r="G43" s="95"/>
      <c r="H43" s="95"/>
      <c r="I43" s="95"/>
    </row>
    <row r="44" spans="1:9">
      <c r="G44" s="95"/>
      <c r="H44" s="95"/>
      <c r="I44" s="95"/>
    </row>
    <row r="45" spans="1:9">
      <c r="G45" s="95"/>
      <c r="H45" s="95"/>
      <c r="I45" s="95"/>
    </row>
    <row r="46" spans="1:9">
      <c r="G46" s="95"/>
      <c r="H46" s="95"/>
      <c r="I46" s="95"/>
    </row>
    <row r="47" spans="1:9">
      <c r="G47" s="95"/>
      <c r="H47" s="95"/>
      <c r="I47" s="95"/>
    </row>
    <row r="48" spans="1:9">
      <c r="G48" s="95"/>
      <c r="H48" s="95"/>
      <c r="I48" s="95"/>
    </row>
    <row r="49" spans="7:9">
      <c r="G49" s="95"/>
      <c r="H49" s="95"/>
      <c r="I49" s="95"/>
    </row>
    <row r="50" spans="7:9">
      <c r="G50" s="95"/>
      <c r="H50" s="95"/>
      <c r="I50" s="95"/>
    </row>
    <row r="51" spans="7:9">
      <c r="G51" s="95"/>
      <c r="H51" s="95"/>
      <c r="I51" s="95"/>
    </row>
    <row r="52" spans="7:9">
      <c r="G52" s="95"/>
      <c r="H52" s="95"/>
      <c r="I52" s="95"/>
    </row>
    <row r="53" spans="7:9">
      <c r="G53" s="95"/>
      <c r="H53" s="95"/>
      <c r="I53" s="95"/>
    </row>
    <row r="54" spans="7:9">
      <c r="G54" s="95"/>
      <c r="H54" s="95"/>
      <c r="I54" s="95"/>
    </row>
  </sheetData>
  <autoFilter ref="A14:I24">
    <filterColumn colId="4"/>
    <filterColumn colId="8"/>
  </autoFilter>
  <mergeCells count="5">
    <mergeCell ref="A2:H2"/>
    <mergeCell ref="A1:H1"/>
    <mergeCell ref="A3:H3"/>
    <mergeCell ref="B4:H4"/>
    <mergeCell ref="B13:H13"/>
  </mergeCells>
  <printOptions horizontalCentered="1"/>
  <pageMargins left="0.55118110236220474" right="0.55118110236220474" top="0.74803149606299213" bottom="1.5748031496062993" header="0.51181102362204722" footer="1.1811023622047245"/>
  <pageSetup paperSize="9" scale="93" firstPageNumber="10" orientation="portrait" blackAndWhite="1" useFirstPageNumber="1" r:id="rId1"/>
  <headerFooter alignWithMargins="0">
    <oddHeader xml:space="preserve">&amp;C   </oddHeader>
    <oddFooter>&amp;C&amp;"Times New Roman,Bold"&amp;P</oddFooter>
  </headerFooter>
</worksheet>
</file>

<file path=xl/worksheets/sheet11.xml><?xml version="1.0" encoding="utf-8"?>
<worksheet xmlns="http://schemas.openxmlformats.org/spreadsheetml/2006/main" xmlns:r="http://schemas.openxmlformats.org/officeDocument/2006/relationships">
  <sheetPr syncVertical="1" syncRef="A1" transitionEvaluation="1">
    <tabColor theme="9" tint="-0.249977111117893"/>
  </sheetPr>
  <dimension ref="A1:I40"/>
  <sheetViews>
    <sheetView view="pageBreakPreview" zoomScaleNormal="85" zoomScaleSheetLayoutView="100" workbookViewId="0">
      <selection activeCell="J1" sqref="J1:AD1048576"/>
    </sheetView>
  </sheetViews>
  <sheetFormatPr defaultColWidth="11" defaultRowHeight="13.2"/>
  <cols>
    <col min="1" max="1" width="6.44140625" style="565" customWidth="1"/>
    <col min="2" max="2" width="8.109375" style="185" customWidth="1"/>
    <col min="3" max="3" width="39.6640625" style="83" customWidth="1"/>
    <col min="4" max="4" width="6.6640625" style="95" customWidth="1"/>
    <col min="5" max="5" width="10.44140625" style="95" customWidth="1"/>
    <col min="6" max="6" width="0.6640625" style="95" hidden="1" customWidth="1"/>
    <col min="7" max="8" width="9.6640625" style="83" customWidth="1"/>
    <col min="9" max="9" width="4.109375" style="83" customWidth="1"/>
    <col min="10" max="16384" width="11" style="83"/>
  </cols>
  <sheetData>
    <row r="1" spans="1:9" ht="14.1" customHeight="1">
      <c r="A1" s="922" t="s">
        <v>278</v>
      </c>
      <c r="B1" s="922"/>
      <c r="C1" s="922"/>
      <c r="D1" s="922"/>
      <c r="E1" s="922"/>
      <c r="F1" s="922"/>
      <c r="G1" s="922"/>
      <c r="H1" s="922"/>
      <c r="I1" s="564"/>
    </row>
    <row r="2" spans="1:9" ht="14.1" customHeight="1">
      <c r="A2" s="922" t="s">
        <v>279</v>
      </c>
      <c r="B2" s="922"/>
      <c r="C2" s="922"/>
      <c r="D2" s="922"/>
      <c r="E2" s="922"/>
      <c r="F2" s="922"/>
      <c r="G2" s="922"/>
      <c r="H2" s="922"/>
      <c r="I2" s="564"/>
    </row>
    <row r="3" spans="1:9" ht="14.1" customHeight="1">
      <c r="A3" s="908" t="s">
        <v>379</v>
      </c>
      <c r="B3" s="908"/>
      <c r="C3" s="908"/>
      <c r="D3" s="908"/>
      <c r="E3" s="908"/>
      <c r="F3" s="908"/>
      <c r="G3" s="908"/>
      <c r="H3" s="908"/>
      <c r="I3" s="562"/>
    </row>
    <row r="4" spans="1:9" ht="13.8">
      <c r="A4" s="34"/>
      <c r="B4" s="909"/>
      <c r="C4" s="909"/>
      <c r="D4" s="909"/>
      <c r="E4" s="909"/>
      <c r="F4" s="909"/>
      <c r="G4" s="909"/>
      <c r="H4" s="909"/>
      <c r="I4" s="563"/>
    </row>
    <row r="5" spans="1:9" ht="14.1" customHeight="1">
      <c r="A5" s="34"/>
      <c r="B5" s="30"/>
      <c r="C5" s="30"/>
      <c r="D5" s="35"/>
      <c r="E5" s="36" t="s">
        <v>27</v>
      </c>
      <c r="G5" s="36" t="s">
        <v>28</v>
      </c>
      <c r="H5" s="36" t="s">
        <v>135</v>
      </c>
      <c r="I5" s="33"/>
    </row>
    <row r="6" spans="1:9" ht="16.95" customHeight="1">
      <c r="A6" s="34"/>
      <c r="B6" s="37" t="s">
        <v>29</v>
      </c>
      <c r="C6" s="30" t="s">
        <v>30</v>
      </c>
      <c r="D6" s="38" t="s">
        <v>73</v>
      </c>
      <c r="E6" s="32">
        <v>177717</v>
      </c>
      <c r="G6" s="442">
        <v>0</v>
      </c>
      <c r="H6" s="32">
        <f>SUM(E6:G6)</f>
        <v>177717</v>
      </c>
      <c r="I6" s="32"/>
    </row>
    <row r="7" spans="1:9" ht="14.1" customHeight="1">
      <c r="A7" s="34"/>
      <c r="B7" s="37" t="s">
        <v>31</v>
      </c>
      <c r="C7" s="39" t="s">
        <v>32</v>
      </c>
      <c r="D7" s="40"/>
      <c r="E7" s="33"/>
      <c r="G7" s="445"/>
      <c r="H7" s="33"/>
      <c r="I7" s="33"/>
    </row>
    <row r="8" spans="1:9" ht="14.1" customHeight="1">
      <c r="A8" s="34"/>
      <c r="B8" s="37"/>
      <c r="C8" s="39" t="s">
        <v>131</v>
      </c>
      <c r="D8" s="40" t="s">
        <v>73</v>
      </c>
      <c r="E8" s="33">
        <f>H34</f>
        <v>5470</v>
      </c>
      <c r="G8" s="446">
        <v>0</v>
      </c>
      <c r="H8" s="33">
        <f>SUM(E8:G8)</f>
        <v>5470</v>
      </c>
      <c r="I8" s="33"/>
    </row>
    <row r="9" spans="1:9" ht="14.1" customHeight="1">
      <c r="A9" s="34"/>
      <c r="B9" s="41" t="s">
        <v>72</v>
      </c>
      <c r="C9" s="30" t="s">
        <v>39</v>
      </c>
      <c r="D9" s="42" t="s">
        <v>73</v>
      </c>
      <c r="E9" s="43">
        <f>SUM(E6:E8)</f>
        <v>183187</v>
      </c>
      <c r="G9" s="441">
        <f>SUM(G6:G8)</f>
        <v>0</v>
      </c>
      <c r="H9" s="43">
        <f>SUM(E9:G9)</f>
        <v>183187</v>
      </c>
      <c r="I9" s="32"/>
    </row>
    <row r="10" spans="1:9" ht="14.1" customHeight="1">
      <c r="A10" s="34"/>
      <c r="B10" s="37"/>
      <c r="C10" s="30"/>
      <c r="D10" s="31"/>
      <c r="E10" s="31"/>
      <c r="F10" s="31"/>
      <c r="G10" s="38"/>
      <c r="H10" s="31"/>
      <c r="I10" s="31"/>
    </row>
    <row r="11" spans="1:9" ht="12.75" customHeight="1">
      <c r="A11" s="34"/>
      <c r="B11" s="37" t="s">
        <v>40</v>
      </c>
      <c r="C11" s="30" t="s">
        <v>41</v>
      </c>
      <c r="D11" s="30"/>
      <c r="E11" s="30"/>
      <c r="F11" s="30"/>
      <c r="G11" s="44"/>
      <c r="H11" s="30"/>
      <c r="I11" s="30"/>
    </row>
    <row r="12" spans="1:9" s="1" customFormat="1">
      <c r="A12" s="32"/>
      <c r="B12" s="377"/>
      <c r="C12" s="377"/>
      <c r="D12" s="377"/>
      <c r="E12" s="377"/>
      <c r="F12" s="377"/>
      <c r="G12" s="377"/>
      <c r="H12" s="377"/>
      <c r="I12" s="377"/>
    </row>
    <row r="13" spans="1:9" s="1" customFormat="1" ht="13.8" thickBot="1">
      <c r="A13" s="45"/>
      <c r="B13" s="910" t="s">
        <v>123</v>
      </c>
      <c r="C13" s="910"/>
      <c r="D13" s="910"/>
      <c r="E13" s="910"/>
      <c r="F13" s="910"/>
      <c r="G13" s="910"/>
      <c r="H13" s="910"/>
      <c r="I13" s="377"/>
    </row>
    <row r="14" spans="1:9" s="1" customFormat="1" ht="15" customHeight="1" thickTop="1" thickBot="1">
      <c r="A14" s="45"/>
      <c r="B14" s="233"/>
      <c r="C14" s="233" t="s">
        <v>42</v>
      </c>
      <c r="D14" s="233"/>
      <c r="E14" s="233"/>
      <c r="F14" s="233"/>
      <c r="G14" s="233"/>
      <c r="H14" s="46" t="s">
        <v>72</v>
      </c>
      <c r="I14" s="33"/>
    </row>
    <row r="15" spans="1:9" s="105" customFormat="1" ht="15" customHeight="1" thickTop="1">
      <c r="A15" s="94"/>
      <c r="B15" s="84"/>
      <c r="C15" s="90" t="s">
        <v>76</v>
      </c>
      <c r="D15" s="87"/>
      <c r="E15" s="87"/>
      <c r="F15" s="451"/>
      <c r="G15" s="451"/>
      <c r="H15" s="87"/>
      <c r="I15" s="87"/>
    </row>
    <row r="16" spans="1:9" s="105" customFormat="1" ht="15" customHeight="1">
      <c r="A16" s="94" t="s">
        <v>77</v>
      </c>
      <c r="B16" s="89">
        <v>2220</v>
      </c>
      <c r="C16" s="90" t="s">
        <v>280</v>
      </c>
      <c r="D16" s="110"/>
      <c r="E16" s="110"/>
      <c r="F16" s="451"/>
      <c r="G16" s="451"/>
      <c r="H16" s="110"/>
      <c r="I16" s="110"/>
    </row>
    <row r="17" spans="1:9" s="105" customFormat="1" ht="15" customHeight="1">
      <c r="A17" s="94"/>
      <c r="B17" s="108">
        <v>1</v>
      </c>
      <c r="C17" s="460" t="s">
        <v>281</v>
      </c>
      <c r="D17" s="110"/>
      <c r="E17" s="110"/>
      <c r="F17" s="422"/>
      <c r="G17" s="422"/>
      <c r="H17" s="110"/>
      <c r="I17" s="110"/>
    </row>
    <row r="18" spans="1:9" s="105" customFormat="1" ht="15" customHeight="1">
      <c r="A18" s="94"/>
      <c r="B18" s="598">
        <v>1.0009999999999999</v>
      </c>
      <c r="C18" s="90" t="s">
        <v>78</v>
      </c>
      <c r="D18" s="110"/>
      <c r="E18" s="110"/>
      <c r="F18" s="422"/>
      <c r="G18" s="422"/>
      <c r="H18" s="110"/>
      <c r="I18" s="110"/>
    </row>
    <row r="19" spans="1:9" s="105" customFormat="1" ht="15" customHeight="1">
      <c r="A19" s="94"/>
      <c r="B19" s="108">
        <v>60</v>
      </c>
      <c r="C19" s="460" t="s">
        <v>34</v>
      </c>
      <c r="D19" s="110"/>
      <c r="E19" s="110"/>
      <c r="F19" s="422"/>
      <c r="G19" s="422"/>
      <c r="H19" s="110"/>
      <c r="I19" s="110"/>
    </row>
    <row r="20" spans="1:9" s="105" customFormat="1" ht="26.4">
      <c r="A20" s="554" t="s">
        <v>211</v>
      </c>
      <c r="B20" s="108" t="s">
        <v>141</v>
      </c>
      <c r="C20" s="460" t="s">
        <v>500</v>
      </c>
      <c r="D20" s="110"/>
      <c r="E20" s="110"/>
      <c r="F20" s="465">
        <v>2430</v>
      </c>
      <c r="G20" s="422"/>
      <c r="H20" s="235">
        <f>SUM(F20:G20)</f>
        <v>2430</v>
      </c>
      <c r="I20" s="699" t="s">
        <v>430</v>
      </c>
    </row>
    <row r="21" spans="1:9" s="105" customFormat="1" ht="15" customHeight="1">
      <c r="A21" s="94"/>
      <c r="B21" s="599" t="s">
        <v>259</v>
      </c>
      <c r="C21" s="569" t="s">
        <v>126</v>
      </c>
      <c r="D21" s="237"/>
      <c r="E21" s="237"/>
      <c r="F21" s="256">
        <v>2000</v>
      </c>
      <c r="G21" s="237"/>
      <c r="H21" s="235">
        <f>SUM(F21:G21)</f>
        <v>2000</v>
      </c>
      <c r="I21" s="717" t="s">
        <v>433</v>
      </c>
    </row>
    <row r="22" spans="1:9" s="105" customFormat="1" ht="15" customHeight="1">
      <c r="A22" s="94" t="s">
        <v>72</v>
      </c>
      <c r="B22" s="108">
        <v>60</v>
      </c>
      <c r="C22" s="460" t="s">
        <v>34</v>
      </c>
      <c r="D22" s="107"/>
      <c r="E22" s="498"/>
      <c r="F22" s="238">
        <f>SUM(F20:F21)</f>
        <v>4430</v>
      </c>
      <c r="G22" s="238"/>
      <c r="H22" s="238">
        <f t="shared" ref="H22" si="0">SUM(H20:H21)</f>
        <v>4430</v>
      </c>
      <c r="I22" s="107"/>
    </row>
    <row r="23" spans="1:9" s="105" customFormat="1" ht="15" customHeight="1">
      <c r="A23" s="94" t="s">
        <v>72</v>
      </c>
      <c r="B23" s="598">
        <v>1.0009999999999999</v>
      </c>
      <c r="C23" s="90" t="s">
        <v>78</v>
      </c>
      <c r="D23" s="601"/>
      <c r="E23" s="764"/>
      <c r="F23" s="513">
        <f t="shared" ref="F23:F24" si="1">F22</f>
        <v>4430</v>
      </c>
      <c r="G23" s="513"/>
      <c r="H23" s="764">
        <f t="shared" ref="H23:H24" si="2">H22</f>
        <v>4430</v>
      </c>
      <c r="I23" s="601"/>
    </row>
    <row r="24" spans="1:9" s="105" customFormat="1" ht="15" customHeight="1">
      <c r="A24" s="94" t="s">
        <v>72</v>
      </c>
      <c r="B24" s="108">
        <v>1</v>
      </c>
      <c r="C24" s="460" t="s">
        <v>281</v>
      </c>
      <c r="D24" s="110"/>
      <c r="E24" s="232"/>
      <c r="F24" s="313">
        <f t="shared" si="1"/>
        <v>4430</v>
      </c>
      <c r="G24" s="313"/>
      <c r="H24" s="232">
        <f t="shared" si="2"/>
        <v>4430</v>
      </c>
      <c r="I24" s="110"/>
    </row>
    <row r="25" spans="1:9" s="105" customFormat="1">
      <c r="A25" s="94"/>
      <c r="B25" s="108"/>
      <c r="C25" s="460"/>
      <c r="D25" s="110"/>
      <c r="E25" s="110"/>
      <c r="F25" s="422"/>
      <c r="G25" s="422"/>
      <c r="H25" s="110"/>
      <c r="I25" s="110"/>
    </row>
    <row r="26" spans="1:9" s="105" customFormat="1" ht="15" customHeight="1">
      <c r="A26" s="94"/>
      <c r="B26" s="84">
        <v>60</v>
      </c>
      <c r="C26" s="460" t="s">
        <v>140</v>
      </c>
      <c r="D26" s="110"/>
      <c r="E26" s="110"/>
      <c r="F26" s="422"/>
      <c r="G26" s="422"/>
      <c r="H26" s="110"/>
      <c r="I26" s="110"/>
    </row>
    <row r="27" spans="1:9" s="105" customFormat="1" ht="15" customHeight="1">
      <c r="A27" s="94"/>
      <c r="B27" s="598">
        <v>60.101999999999997</v>
      </c>
      <c r="C27" s="90" t="s">
        <v>282</v>
      </c>
      <c r="D27" s="110"/>
      <c r="E27" s="110"/>
      <c r="F27" s="422"/>
      <c r="G27" s="422"/>
      <c r="H27" s="110"/>
      <c r="I27" s="110"/>
    </row>
    <row r="28" spans="1:9" s="105" customFormat="1" ht="15" customHeight="1">
      <c r="A28" s="94"/>
      <c r="B28" s="55">
        <v>49</v>
      </c>
      <c r="C28" s="691" t="s">
        <v>394</v>
      </c>
      <c r="D28" s="110"/>
      <c r="E28" s="110"/>
      <c r="F28" s="422"/>
      <c r="G28" s="422"/>
      <c r="H28" s="110"/>
      <c r="I28" s="110"/>
    </row>
    <row r="29" spans="1:9" s="105" customFormat="1" ht="15" customHeight="1">
      <c r="A29" s="94"/>
      <c r="B29" s="112" t="s">
        <v>410</v>
      </c>
      <c r="C29" s="460" t="s">
        <v>248</v>
      </c>
      <c r="D29" s="107"/>
      <c r="E29" s="107"/>
      <c r="F29" s="235">
        <v>1040</v>
      </c>
      <c r="G29" s="237"/>
      <c r="H29" s="87">
        <f>SUM(F29:G29)</f>
        <v>1040</v>
      </c>
      <c r="I29" s="87"/>
    </row>
    <row r="30" spans="1:9" s="105" customFormat="1" ht="15" customHeight="1">
      <c r="A30" s="94" t="s">
        <v>72</v>
      </c>
      <c r="B30" s="55">
        <v>49</v>
      </c>
      <c r="C30" s="691" t="s">
        <v>394</v>
      </c>
      <c r="D30" s="107"/>
      <c r="E30" s="498"/>
      <c r="F30" s="238">
        <f>SUM(F29:F29)</f>
        <v>1040</v>
      </c>
      <c r="G30" s="242"/>
      <c r="H30" s="498">
        <f>SUM(H29:H29)</f>
        <v>1040</v>
      </c>
      <c r="I30" s="107"/>
    </row>
    <row r="31" spans="1:9" s="105" customFormat="1" ht="15" customHeight="1">
      <c r="A31" s="94" t="s">
        <v>72</v>
      </c>
      <c r="B31" s="598">
        <v>60.101999999999997</v>
      </c>
      <c r="C31" s="90" t="s">
        <v>282</v>
      </c>
      <c r="D31" s="107"/>
      <c r="E31" s="498"/>
      <c r="F31" s="238">
        <f>F30</f>
        <v>1040</v>
      </c>
      <c r="G31" s="238"/>
      <c r="H31" s="238">
        <f t="shared" ref="H31" si="3">H30</f>
        <v>1040</v>
      </c>
      <c r="I31" s="87"/>
    </row>
    <row r="32" spans="1:9" ht="15" customHeight="1">
      <c r="A32" s="94" t="s">
        <v>72</v>
      </c>
      <c r="B32" s="84">
        <v>60</v>
      </c>
      <c r="C32" s="460" t="s">
        <v>140</v>
      </c>
      <c r="D32" s="208"/>
      <c r="E32" s="767"/>
      <c r="F32" s="767">
        <f>F31</f>
        <v>1040</v>
      </c>
      <c r="G32" s="767"/>
      <c r="H32" s="767">
        <f>H31</f>
        <v>1040</v>
      </c>
      <c r="I32" s="129"/>
    </row>
    <row r="33" spans="1:9" ht="15" customHeight="1">
      <c r="A33" s="460" t="s">
        <v>72</v>
      </c>
      <c r="B33" s="89">
        <v>2220</v>
      </c>
      <c r="C33" s="90" t="s">
        <v>280</v>
      </c>
      <c r="D33" s="110"/>
      <c r="E33" s="232"/>
      <c r="F33" s="232">
        <f>F32+F24</f>
        <v>5470</v>
      </c>
      <c r="G33" s="232"/>
      <c r="H33" s="232">
        <f t="shared" ref="H33" si="4">H32+H24</f>
        <v>5470</v>
      </c>
      <c r="I33" s="95"/>
    </row>
    <row r="34" spans="1:9" ht="15" customHeight="1">
      <c r="A34" s="123" t="s">
        <v>72</v>
      </c>
      <c r="B34" s="466"/>
      <c r="C34" s="97" t="s">
        <v>76</v>
      </c>
      <c r="D34" s="232"/>
      <c r="E34" s="232"/>
      <c r="F34" s="232">
        <f>F33</f>
        <v>5470</v>
      </c>
      <c r="G34" s="232"/>
      <c r="H34" s="232">
        <f t="shared" ref="H34" si="5">H33</f>
        <v>5470</v>
      </c>
    </row>
    <row r="35" spans="1:9" ht="15" customHeight="1">
      <c r="A35" s="163" t="s">
        <v>72</v>
      </c>
      <c r="B35" s="168"/>
      <c r="C35" s="600" t="s">
        <v>73</v>
      </c>
      <c r="D35" s="232"/>
      <c r="E35" s="232"/>
      <c r="F35" s="232">
        <f t="shared" ref="F35:H35" si="6">F34</f>
        <v>5470</v>
      </c>
      <c r="G35" s="232"/>
      <c r="H35" s="232">
        <f t="shared" si="6"/>
        <v>5470</v>
      </c>
    </row>
    <row r="36" spans="1:9">
      <c r="G36" s="95"/>
      <c r="H36" s="95"/>
    </row>
    <row r="37" spans="1:9">
      <c r="A37" s="751" t="s">
        <v>211</v>
      </c>
      <c r="B37" s="847" t="s">
        <v>428</v>
      </c>
      <c r="G37" s="95"/>
      <c r="H37" s="95"/>
    </row>
    <row r="38" spans="1:9" ht="15.6" customHeight="1">
      <c r="A38" s="932" t="s">
        <v>444</v>
      </c>
      <c r="B38" s="932"/>
      <c r="C38" s="932"/>
    </row>
    <row r="39" spans="1:9" ht="15.6" customHeight="1">
      <c r="A39" s="843" t="s">
        <v>440</v>
      </c>
      <c r="B39" s="844" t="s">
        <v>501</v>
      </c>
      <c r="C39" s="845"/>
    </row>
    <row r="40" spans="1:9">
      <c r="A40" s="846" t="s">
        <v>433</v>
      </c>
      <c r="B40" s="847" t="s">
        <v>462</v>
      </c>
      <c r="C40" s="573"/>
    </row>
  </sheetData>
  <autoFilter ref="A14:I14">
    <filterColumn colId="4"/>
    <filterColumn colId="8"/>
  </autoFilter>
  <mergeCells count="6">
    <mergeCell ref="A38:C38"/>
    <mergeCell ref="B13:H13"/>
    <mergeCell ref="A1:H1"/>
    <mergeCell ref="A2:H2"/>
    <mergeCell ref="A3:H3"/>
    <mergeCell ref="B4:H4"/>
  </mergeCells>
  <printOptions horizontalCentered="1"/>
  <pageMargins left="0.55118110236220474" right="0.55118110236220474" top="0.74803149606299213" bottom="1.5748031496062993" header="0.51181102362204722" footer="1.1811023622047245"/>
  <pageSetup paperSize="9" scale="93" firstPageNumber="11" orientation="portrait" blackAndWhite="1" useFirstPageNumber="1" r:id="rId1"/>
  <headerFooter alignWithMargins="0">
    <oddHeader xml:space="preserve">&amp;C   </oddHeader>
    <oddFooter>&amp;C&amp;"Times New Roman,Bold"&amp;P</oddFooter>
  </headerFooter>
</worksheet>
</file>

<file path=xl/worksheets/sheet12.xml><?xml version="1.0" encoding="utf-8"?>
<worksheet xmlns="http://schemas.openxmlformats.org/spreadsheetml/2006/main" xmlns:r="http://schemas.openxmlformats.org/officeDocument/2006/relationships">
  <sheetPr syncVertical="1" syncRef="A1" transitionEvaluation="1" codeName="Sheet20">
    <tabColor theme="9" tint="-0.249977111117893"/>
  </sheetPr>
  <dimension ref="A1:I59"/>
  <sheetViews>
    <sheetView view="pageBreakPreview" zoomScaleNormal="85" zoomScaleSheetLayoutView="100" workbookViewId="0">
      <selection activeCell="P55" sqref="P55"/>
    </sheetView>
  </sheetViews>
  <sheetFormatPr defaultColWidth="11" defaultRowHeight="13.2"/>
  <cols>
    <col min="1" max="1" width="6.44140625" style="185" customWidth="1"/>
    <col min="2" max="2" width="8.109375" style="98" customWidth="1"/>
    <col min="3" max="3" width="39.6640625" style="83" customWidth="1"/>
    <col min="4" max="4" width="6.6640625" style="95" customWidth="1"/>
    <col min="5" max="5" width="9.6640625" style="95" customWidth="1"/>
    <col min="6" max="6" width="9.44140625" style="95" hidden="1" customWidth="1"/>
    <col min="7" max="8" width="9.6640625" style="83" customWidth="1"/>
    <col min="9" max="9" width="4.109375" style="83" customWidth="1"/>
    <col min="10" max="16384" width="11" style="83"/>
  </cols>
  <sheetData>
    <row r="1" spans="1:9" ht="14.4" customHeight="1">
      <c r="A1" s="919" t="s">
        <v>100</v>
      </c>
      <c r="B1" s="919"/>
      <c r="C1" s="919"/>
      <c r="D1" s="919"/>
      <c r="E1" s="919"/>
      <c r="F1" s="919"/>
      <c r="G1" s="919"/>
      <c r="H1" s="919"/>
      <c r="I1" s="678"/>
    </row>
    <row r="2" spans="1:9" ht="14.4" customHeight="1">
      <c r="A2" s="919" t="s">
        <v>326</v>
      </c>
      <c r="B2" s="919"/>
      <c r="C2" s="919"/>
      <c r="D2" s="919"/>
      <c r="E2" s="919"/>
      <c r="F2" s="919"/>
      <c r="G2" s="919"/>
      <c r="H2" s="919"/>
      <c r="I2" s="678"/>
    </row>
    <row r="3" spans="1:9" ht="15.6" customHeight="1">
      <c r="A3" s="911" t="s">
        <v>380</v>
      </c>
      <c r="B3" s="911"/>
      <c r="C3" s="911"/>
      <c r="D3" s="911"/>
      <c r="E3" s="911"/>
      <c r="F3" s="911"/>
      <c r="G3" s="911"/>
      <c r="H3" s="911"/>
      <c r="I3" s="676"/>
    </row>
    <row r="4" spans="1:9" ht="13.8">
      <c r="A4" s="34"/>
      <c r="B4" s="909"/>
      <c r="C4" s="909"/>
      <c r="D4" s="909"/>
      <c r="E4" s="909"/>
      <c r="F4" s="909"/>
      <c r="G4" s="909"/>
      <c r="H4" s="909"/>
      <c r="I4" s="674"/>
    </row>
    <row r="5" spans="1:9" ht="14.4" customHeight="1">
      <c r="A5" s="34"/>
      <c r="B5" s="30"/>
      <c r="C5" s="30"/>
      <c r="D5" s="35"/>
      <c r="E5" s="36" t="s">
        <v>27</v>
      </c>
      <c r="G5" s="36" t="s">
        <v>28</v>
      </c>
      <c r="H5" s="36" t="s">
        <v>135</v>
      </c>
      <c r="I5" s="33"/>
    </row>
    <row r="6" spans="1:9" ht="14.4" customHeight="1">
      <c r="A6" s="34"/>
      <c r="B6" s="37" t="s">
        <v>29</v>
      </c>
      <c r="C6" s="30" t="s">
        <v>30</v>
      </c>
      <c r="D6" s="38" t="s">
        <v>73</v>
      </c>
      <c r="E6" s="32">
        <v>336617</v>
      </c>
      <c r="G6" s="32">
        <v>1035180</v>
      </c>
      <c r="H6" s="32">
        <f>SUM(E6:G6)</f>
        <v>1371797</v>
      </c>
      <c r="I6" s="32"/>
    </row>
    <row r="7" spans="1:9" ht="14.4" customHeight="1">
      <c r="A7" s="34"/>
      <c r="B7" s="37" t="s">
        <v>31</v>
      </c>
      <c r="C7" s="39" t="s">
        <v>32</v>
      </c>
      <c r="D7" s="40"/>
      <c r="E7" s="33"/>
      <c r="G7" s="33"/>
      <c r="H7" s="33"/>
      <c r="I7" s="33"/>
    </row>
    <row r="8" spans="1:9">
      <c r="A8" s="34"/>
      <c r="B8" s="37"/>
      <c r="C8" s="39" t="s">
        <v>131</v>
      </c>
      <c r="D8" s="40" t="s">
        <v>73</v>
      </c>
      <c r="E8" s="33">
        <f>H33</f>
        <v>2100</v>
      </c>
      <c r="G8" s="552">
        <v>0</v>
      </c>
      <c r="H8" s="33">
        <f>SUM(E8:G8)</f>
        <v>2100</v>
      </c>
      <c r="I8" s="33"/>
    </row>
    <row r="9" spans="1:9" ht="14.4" customHeight="1">
      <c r="A9" s="34"/>
      <c r="B9" s="41" t="s">
        <v>72</v>
      </c>
      <c r="C9" s="30" t="s">
        <v>39</v>
      </c>
      <c r="D9" s="42" t="s">
        <v>73</v>
      </c>
      <c r="E9" s="43">
        <f>SUM(E6:E8)</f>
        <v>338717</v>
      </c>
      <c r="G9" s="43">
        <f>SUM(G6:G8)</f>
        <v>1035180</v>
      </c>
      <c r="H9" s="43">
        <f>SUM(E9:G9)</f>
        <v>1373897</v>
      </c>
      <c r="I9" s="32"/>
    </row>
    <row r="10" spans="1:9" ht="14.4" customHeight="1">
      <c r="A10" s="34"/>
      <c r="B10" s="37"/>
      <c r="C10" s="30"/>
      <c r="D10" s="31"/>
      <c r="E10" s="31"/>
      <c r="F10" s="31"/>
      <c r="G10" s="38"/>
      <c r="H10" s="31"/>
      <c r="I10" s="31"/>
    </row>
    <row r="11" spans="1:9" ht="14.4" customHeight="1">
      <c r="A11" s="34"/>
      <c r="B11" s="37" t="s">
        <v>40</v>
      </c>
      <c r="C11" s="30" t="s">
        <v>41</v>
      </c>
      <c r="D11" s="30"/>
      <c r="E11" s="30"/>
      <c r="F11" s="30"/>
      <c r="G11" s="44"/>
      <c r="H11" s="30"/>
      <c r="I11" s="30"/>
    </row>
    <row r="12" spans="1:9" s="1" customFormat="1" ht="13.8" thickBot="1">
      <c r="A12" s="45"/>
      <c r="B12" s="910" t="s">
        <v>123</v>
      </c>
      <c r="C12" s="910"/>
      <c r="D12" s="910"/>
      <c r="E12" s="910"/>
      <c r="F12" s="910"/>
      <c r="G12" s="910"/>
      <c r="H12" s="910"/>
      <c r="I12" s="377"/>
    </row>
    <row r="13" spans="1:9" s="1" customFormat="1" ht="14.4" thickTop="1" thickBot="1">
      <c r="A13" s="45"/>
      <c r="B13" s="233"/>
      <c r="C13" s="233" t="s">
        <v>42</v>
      </c>
      <c r="D13" s="233"/>
      <c r="E13" s="233"/>
      <c r="F13" s="233"/>
      <c r="G13" s="233"/>
      <c r="H13" s="46" t="s">
        <v>72</v>
      </c>
      <c r="I13" s="33"/>
    </row>
    <row r="14" spans="1:9" ht="15" customHeight="1" thickTop="1">
      <c r="A14" s="94"/>
      <c r="B14" s="84"/>
      <c r="C14" s="90" t="s">
        <v>76</v>
      </c>
      <c r="D14" s="87"/>
      <c r="E14" s="87"/>
      <c r="F14" s="451"/>
      <c r="G14" s="451"/>
      <c r="H14" s="87"/>
      <c r="I14" s="87"/>
    </row>
    <row r="15" spans="1:9" ht="15" customHeight="1">
      <c r="A15" s="94" t="s">
        <v>77</v>
      </c>
      <c r="B15" s="89">
        <v>2702</v>
      </c>
      <c r="C15" s="90" t="s">
        <v>51</v>
      </c>
      <c r="F15" s="458"/>
      <c r="G15" s="458"/>
      <c r="H15" s="95"/>
      <c r="I15" s="95"/>
    </row>
    <row r="16" spans="1:9" ht="15" customHeight="1">
      <c r="A16" s="94"/>
      <c r="B16" s="108">
        <v>1</v>
      </c>
      <c r="C16" s="460" t="s">
        <v>185</v>
      </c>
      <c r="D16" s="93"/>
      <c r="E16" s="93"/>
      <c r="F16" s="458"/>
      <c r="G16" s="458"/>
      <c r="H16" s="93"/>
      <c r="I16" s="93"/>
    </row>
    <row r="17" spans="1:9" ht="15" customHeight="1">
      <c r="A17" s="94"/>
      <c r="B17" s="109">
        <v>1.103</v>
      </c>
      <c r="C17" s="90" t="s">
        <v>186</v>
      </c>
      <c r="D17" s="93"/>
      <c r="E17" s="93"/>
      <c r="F17" s="458"/>
      <c r="G17" s="458"/>
      <c r="H17" s="93"/>
      <c r="I17" s="93"/>
    </row>
    <row r="18" spans="1:9" ht="15" customHeight="1">
      <c r="A18" s="94"/>
      <c r="B18" s="84">
        <v>60</v>
      </c>
      <c r="C18" s="460" t="s">
        <v>187</v>
      </c>
      <c r="D18" s="157"/>
      <c r="E18" s="157"/>
      <c r="F18" s="257"/>
      <c r="G18" s="257"/>
      <c r="H18" s="157"/>
      <c r="I18" s="157"/>
    </row>
    <row r="19" spans="1:9" ht="15" customHeight="1">
      <c r="A19" s="94"/>
      <c r="B19" s="571">
        <v>45</v>
      </c>
      <c r="C19" s="460" t="s">
        <v>391</v>
      </c>
      <c r="D19" s="157"/>
      <c r="E19" s="157"/>
      <c r="F19" s="257"/>
      <c r="G19" s="257"/>
      <c r="H19" s="157"/>
      <c r="I19" s="157"/>
    </row>
    <row r="20" spans="1:9" ht="26.4">
      <c r="A20" s="94"/>
      <c r="B20" s="112" t="s">
        <v>283</v>
      </c>
      <c r="C20" s="560" t="s">
        <v>502</v>
      </c>
      <c r="D20" s="237"/>
      <c r="E20" s="240"/>
      <c r="F20" s="241">
        <v>1829</v>
      </c>
      <c r="G20" s="240"/>
      <c r="H20" s="241">
        <f>SUM(F20:G20)</f>
        <v>1829</v>
      </c>
    </row>
    <row r="21" spans="1:9" ht="15" customHeight="1">
      <c r="A21" s="94" t="s">
        <v>72</v>
      </c>
      <c r="B21" s="571">
        <v>45</v>
      </c>
      <c r="C21" s="460" t="s">
        <v>391</v>
      </c>
      <c r="D21" s="237"/>
      <c r="E21" s="240"/>
      <c r="F21" s="241">
        <f>SUM(F20:F20)</f>
        <v>1829</v>
      </c>
      <c r="G21" s="240"/>
      <c r="H21" s="241">
        <f>SUM(F21:G21)</f>
        <v>1829</v>
      </c>
      <c r="I21" s="237"/>
    </row>
    <row r="22" spans="1:9" ht="15" customHeight="1">
      <c r="A22" s="94" t="s">
        <v>72</v>
      </c>
      <c r="B22" s="84">
        <v>60</v>
      </c>
      <c r="C22" s="460" t="s">
        <v>187</v>
      </c>
      <c r="D22" s="237"/>
      <c r="E22" s="242"/>
      <c r="F22" s="272">
        <f>F21</f>
        <v>1829</v>
      </c>
      <c r="G22" s="272"/>
      <c r="H22" s="272">
        <f t="shared" ref="H22:H23" si="0">H21</f>
        <v>1829</v>
      </c>
      <c r="I22" s="243"/>
    </row>
    <row r="23" spans="1:9" ht="15" customHeight="1">
      <c r="A23" s="94" t="s">
        <v>72</v>
      </c>
      <c r="B23" s="109">
        <v>1.103</v>
      </c>
      <c r="C23" s="90" t="s">
        <v>186</v>
      </c>
      <c r="D23" s="505"/>
      <c r="E23" s="603"/>
      <c r="F23" s="241">
        <f>F22</f>
        <v>1829</v>
      </c>
      <c r="G23" s="241"/>
      <c r="H23" s="241">
        <f t="shared" si="0"/>
        <v>1829</v>
      </c>
      <c r="I23" s="505"/>
    </row>
    <row r="24" spans="1:9" ht="15" customHeight="1">
      <c r="A24" s="94" t="s">
        <v>72</v>
      </c>
      <c r="B24" s="108">
        <v>1</v>
      </c>
      <c r="C24" s="460" t="s">
        <v>185</v>
      </c>
      <c r="D24" s="505"/>
      <c r="E24" s="603"/>
      <c r="F24" s="241">
        <f t="shared" ref="F24" si="1">F23</f>
        <v>1829</v>
      </c>
      <c r="G24" s="271"/>
      <c r="H24" s="241">
        <f>SUM(F24:G24)</f>
        <v>1829</v>
      </c>
      <c r="I24" s="505"/>
    </row>
    <row r="25" spans="1:9" ht="13.5" customHeight="1">
      <c r="A25" s="94"/>
      <c r="B25" s="115"/>
      <c r="C25" s="90"/>
      <c r="D25" s="237"/>
      <c r="E25" s="243"/>
      <c r="F25" s="256"/>
      <c r="G25" s="243"/>
      <c r="H25" s="236"/>
      <c r="I25" s="236"/>
    </row>
    <row r="26" spans="1:9" ht="13.5" customHeight="1">
      <c r="A26" s="94"/>
      <c r="B26" s="109">
        <v>80.8</v>
      </c>
      <c r="C26" s="90" t="s">
        <v>35</v>
      </c>
      <c r="D26" s="237"/>
      <c r="E26" s="243"/>
      <c r="F26" s="256"/>
      <c r="G26" s="243"/>
      <c r="H26" s="236"/>
      <c r="I26" s="236"/>
    </row>
    <row r="27" spans="1:9" ht="28.2" customHeight="1">
      <c r="A27" s="94"/>
      <c r="B27" s="474">
        <v>64</v>
      </c>
      <c r="C27" s="460" t="s">
        <v>503</v>
      </c>
      <c r="D27" s="253"/>
      <c r="E27" s="253"/>
      <c r="F27" s="256"/>
      <c r="G27" s="253"/>
      <c r="H27" s="256"/>
      <c r="I27" s="256"/>
    </row>
    <row r="28" spans="1:9">
      <c r="A28" s="94"/>
      <c r="B28" s="84" t="s">
        <v>251</v>
      </c>
      <c r="C28" s="560" t="s">
        <v>248</v>
      </c>
      <c r="D28" s="118"/>
      <c r="E28" s="467"/>
      <c r="F28" s="467">
        <v>271</v>
      </c>
      <c r="G28" s="315"/>
      <c r="H28" s="467">
        <f>SUM(F28:G28)</f>
        <v>271</v>
      </c>
      <c r="I28" s="118"/>
    </row>
    <row r="29" spans="1:9" ht="28.2" customHeight="1">
      <c r="A29" s="94" t="s">
        <v>72</v>
      </c>
      <c r="B29" s="474">
        <v>64</v>
      </c>
      <c r="C29" s="460" t="s">
        <v>504</v>
      </c>
      <c r="D29" s="237"/>
      <c r="E29" s="240"/>
      <c r="F29" s="241">
        <f>SUM(F27:F28)</f>
        <v>271</v>
      </c>
      <c r="G29" s="240"/>
      <c r="H29" s="241">
        <f>SUM(H27:H28)</f>
        <v>271</v>
      </c>
      <c r="I29" s="235"/>
    </row>
    <row r="30" spans="1:9" ht="15" customHeight="1">
      <c r="A30" s="94" t="s">
        <v>72</v>
      </c>
      <c r="B30" s="109">
        <v>80.8</v>
      </c>
      <c r="C30" s="90" t="s">
        <v>35</v>
      </c>
      <c r="D30" s="237"/>
      <c r="E30" s="240"/>
      <c r="F30" s="241">
        <f t="shared" ref="F30" si="2">F29</f>
        <v>271</v>
      </c>
      <c r="G30" s="241"/>
      <c r="H30" s="241">
        <f t="shared" ref="H30" si="3">H29</f>
        <v>271</v>
      </c>
      <c r="I30" s="235"/>
    </row>
    <row r="31" spans="1:9" ht="15" customHeight="1">
      <c r="A31" s="94" t="s">
        <v>72</v>
      </c>
      <c r="B31" s="84">
        <v>80</v>
      </c>
      <c r="C31" s="460" t="s">
        <v>65</v>
      </c>
      <c r="D31" s="253"/>
      <c r="E31" s="254"/>
      <c r="F31" s="271">
        <f>F30</f>
        <v>271</v>
      </c>
      <c r="G31" s="271"/>
      <c r="H31" s="271">
        <f t="shared" ref="H31" si="4">H30</f>
        <v>271</v>
      </c>
      <c r="I31" s="256"/>
    </row>
    <row r="32" spans="1:9" ht="15" customHeight="1">
      <c r="A32" s="94" t="s">
        <v>72</v>
      </c>
      <c r="B32" s="89">
        <v>2702</v>
      </c>
      <c r="C32" s="90" t="s">
        <v>51</v>
      </c>
      <c r="D32" s="271"/>
      <c r="E32" s="272"/>
      <c r="F32" s="272">
        <f>F31+F24</f>
        <v>2100</v>
      </c>
      <c r="G32" s="272"/>
      <c r="H32" s="272">
        <f>H31+H24</f>
        <v>2100</v>
      </c>
      <c r="I32" s="709" t="s">
        <v>430</v>
      </c>
    </row>
    <row r="33" spans="1:9" ht="15" customHeight="1">
      <c r="A33" s="163" t="s">
        <v>72</v>
      </c>
      <c r="B33" s="111"/>
      <c r="C33" s="104" t="s">
        <v>76</v>
      </c>
      <c r="D33" s="242"/>
      <c r="E33" s="242"/>
      <c r="F33" s="238">
        <f>F32</f>
        <v>2100</v>
      </c>
      <c r="G33" s="238"/>
      <c r="H33" s="238">
        <f t="shared" ref="H33:H34" si="5">H32</f>
        <v>2100</v>
      </c>
      <c r="I33" s="237"/>
    </row>
    <row r="34" spans="1:9" s="102" customFormat="1" ht="15" customHeight="1">
      <c r="A34" s="163" t="s">
        <v>72</v>
      </c>
      <c r="B34" s="111"/>
      <c r="C34" s="104" t="s">
        <v>73</v>
      </c>
      <c r="D34" s="242"/>
      <c r="E34" s="242"/>
      <c r="F34" s="238">
        <f>F33</f>
        <v>2100</v>
      </c>
      <c r="G34" s="238"/>
      <c r="H34" s="238">
        <f t="shared" si="5"/>
        <v>2100</v>
      </c>
      <c r="I34" s="237"/>
    </row>
    <row r="35" spans="1:9">
      <c r="A35" s="94"/>
      <c r="B35" s="156"/>
      <c r="C35" s="105"/>
      <c r="D35" s="110"/>
      <c r="E35" s="110"/>
      <c r="F35" s="110"/>
      <c r="G35" s="110"/>
      <c r="H35" s="110"/>
      <c r="I35" s="110"/>
    </row>
    <row r="36" spans="1:9">
      <c r="A36" s="933" t="s">
        <v>210</v>
      </c>
      <c r="B36" s="933"/>
      <c r="C36" s="933"/>
      <c r="D36" s="848"/>
      <c r="E36" s="110"/>
      <c r="F36" s="110"/>
      <c r="G36" s="110"/>
      <c r="H36" s="110"/>
      <c r="I36" s="110"/>
    </row>
    <row r="37" spans="1:9">
      <c r="A37" s="697" t="s">
        <v>430</v>
      </c>
      <c r="B37" s="934" t="s">
        <v>455</v>
      </c>
      <c r="C37" s="934"/>
      <c r="D37" s="934"/>
      <c r="E37" s="733"/>
      <c r="F37" s="110"/>
      <c r="G37" s="87"/>
      <c r="H37" s="87"/>
      <c r="I37" s="87"/>
    </row>
    <row r="38" spans="1:9">
      <c r="A38" s="94"/>
      <c r="B38" s="84"/>
      <c r="C38" s="105"/>
      <c r="D38" s="110"/>
      <c r="E38" s="110"/>
      <c r="F38" s="110"/>
      <c r="G38" s="110"/>
      <c r="H38" s="110"/>
      <c r="I38" s="110"/>
    </row>
    <row r="39" spans="1:9">
      <c r="A39" s="94"/>
      <c r="B39" s="84"/>
      <c r="C39" s="105"/>
      <c r="D39" s="110"/>
      <c r="E39" s="110"/>
      <c r="F39" s="110"/>
      <c r="G39" s="110"/>
      <c r="H39" s="110"/>
      <c r="I39" s="110"/>
    </row>
    <row r="40" spans="1:9">
      <c r="A40" s="94"/>
      <c r="B40" s="84"/>
      <c r="C40" s="105"/>
      <c r="D40" s="209"/>
      <c r="E40" s="209"/>
      <c r="F40" s="209"/>
      <c r="G40" s="209"/>
      <c r="H40" s="209"/>
      <c r="I40" s="209"/>
    </row>
    <row r="41" spans="1:9">
      <c r="A41" s="94"/>
      <c r="B41" s="84"/>
      <c r="C41" s="121"/>
      <c r="D41" s="128"/>
      <c r="E41" s="128"/>
      <c r="F41" s="128"/>
      <c r="G41" s="128"/>
      <c r="H41" s="128"/>
      <c r="I41" s="128"/>
    </row>
    <row r="42" spans="1:9">
      <c r="A42" s="94"/>
      <c r="B42" s="84"/>
      <c r="C42" s="121"/>
      <c r="D42" s="208"/>
      <c r="E42" s="208"/>
      <c r="F42" s="208"/>
      <c r="G42" s="208"/>
      <c r="H42" s="208"/>
      <c r="I42" s="208"/>
    </row>
    <row r="43" spans="1:9">
      <c r="A43" s="94"/>
      <c r="B43" s="84"/>
      <c r="C43" s="121"/>
      <c r="D43" s="110"/>
      <c r="E43" s="110"/>
      <c r="F43" s="110"/>
      <c r="G43" s="110"/>
      <c r="H43" s="110"/>
      <c r="I43" s="110"/>
    </row>
    <row r="44" spans="1:9">
      <c r="A44" s="94"/>
      <c r="B44" s="84"/>
      <c r="C44" s="121"/>
      <c r="D44" s="110"/>
      <c r="E44" s="110"/>
      <c r="F44" s="110"/>
      <c r="G44" s="110"/>
      <c r="H44" s="110"/>
      <c r="I44" s="110"/>
    </row>
    <row r="45" spans="1:9">
      <c r="A45" s="94"/>
      <c r="B45" s="84"/>
      <c r="C45" s="121"/>
      <c r="D45" s="208"/>
      <c r="E45" s="208"/>
      <c r="F45" s="208"/>
      <c r="G45" s="208"/>
      <c r="H45" s="208"/>
      <c r="I45" s="208"/>
    </row>
    <row r="46" spans="1:9">
      <c r="A46" s="94"/>
      <c r="B46" s="84"/>
      <c r="C46" s="121"/>
      <c r="D46" s="110"/>
      <c r="E46" s="110"/>
      <c r="F46" s="110"/>
      <c r="G46" s="110"/>
      <c r="H46" s="110"/>
      <c r="I46" s="110"/>
    </row>
    <row r="47" spans="1:9">
      <c r="A47" s="94"/>
      <c r="B47" s="84"/>
      <c r="C47" s="121"/>
      <c r="D47" s="110"/>
      <c r="E47" s="110"/>
      <c r="F47" s="110"/>
      <c r="G47" s="110"/>
      <c r="H47" s="110"/>
      <c r="I47" s="110"/>
    </row>
    <row r="48" spans="1:9">
      <c r="A48" s="94"/>
      <c r="B48" s="84"/>
      <c r="C48" s="121"/>
      <c r="D48" s="110"/>
      <c r="E48" s="110"/>
      <c r="F48" s="110"/>
      <c r="G48" s="110"/>
      <c r="H48" s="110"/>
      <c r="I48" s="110"/>
    </row>
    <row r="49" spans="1:9">
      <c r="A49" s="94"/>
      <c r="B49" s="84"/>
      <c r="C49" s="121"/>
      <c r="D49" s="110"/>
      <c r="E49" s="110"/>
      <c r="F49" s="110"/>
      <c r="G49" s="110"/>
      <c r="H49" s="110"/>
      <c r="I49" s="110"/>
    </row>
    <row r="50" spans="1:9">
      <c r="A50" s="94"/>
      <c r="B50" s="84"/>
      <c r="C50" s="121"/>
      <c r="D50" s="110"/>
      <c r="E50" s="110"/>
      <c r="F50" s="110"/>
      <c r="G50" s="110"/>
      <c r="H50" s="110"/>
      <c r="I50" s="110"/>
    </row>
    <row r="51" spans="1:9">
      <c r="A51" s="94"/>
      <c r="B51" s="84"/>
      <c r="C51" s="121"/>
      <c r="D51" s="110"/>
      <c r="E51" s="110"/>
      <c r="F51" s="110"/>
      <c r="G51" s="110"/>
      <c r="H51" s="110"/>
      <c r="I51" s="110"/>
    </row>
    <row r="52" spans="1:9">
      <c r="A52" s="94"/>
      <c r="B52" s="84"/>
      <c r="C52" s="121"/>
      <c r="D52" s="110"/>
      <c r="E52" s="110"/>
      <c r="F52" s="110"/>
      <c r="G52" s="110"/>
      <c r="H52" s="110"/>
      <c r="I52" s="110"/>
    </row>
    <row r="53" spans="1:9">
      <c r="A53" s="94"/>
      <c r="B53" s="84"/>
      <c r="C53" s="105"/>
      <c r="D53" s="110"/>
      <c r="E53" s="110"/>
      <c r="F53" s="110"/>
      <c r="G53" s="105"/>
      <c r="H53" s="105"/>
      <c r="I53" s="105"/>
    </row>
    <row r="54" spans="1:9">
      <c r="A54" s="94"/>
      <c r="B54" s="84"/>
      <c r="C54" s="105"/>
      <c r="D54" s="110"/>
      <c r="E54" s="110"/>
      <c r="F54" s="110"/>
      <c r="G54" s="105"/>
      <c r="H54" s="105"/>
      <c r="I54" s="105"/>
    </row>
    <row r="55" spans="1:9">
      <c r="A55" s="94"/>
      <c r="B55" s="84"/>
      <c r="C55" s="105"/>
      <c r="D55" s="110"/>
      <c r="E55" s="110"/>
      <c r="F55" s="110"/>
      <c r="G55" s="105"/>
      <c r="H55" s="105"/>
      <c r="I55" s="105"/>
    </row>
    <row r="56" spans="1:9">
      <c r="A56" s="94"/>
      <c r="B56" s="84"/>
      <c r="C56" s="105"/>
      <c r="D56" s="110"/>
      <c r="E56" s="110"/>
      <c r="F56" s="110"/>
      <c r="G56" s="105"/>
      <c r="H56" s="105"/>
      <c r="I56" s="105"/>
    </row>
    <row r="57" spans="1:9">
      <c r="A57" s="94"/>
      <c r="B57" s="84"/>
      <c r="C57" s="105"/>
      <c r="D57" s="110"/>
      <c r="E57" s="110"/>
      <c r="F57" s="110"/>
      <c r="G57" s="105"/>
      <c r="H57" s="105"/>
      <c r="I57" s="105"/>
    </row>
    <row r="58" spans="1:9">
      <c r="A58" s="94"/>
      <c r="B58" s="84"/>
      <c r="C58" s="105"/>
      <c r="D58" s="110"/>
      <c r="E58" s="110"/>
      <c r="F58" s="110"/>
      <c r="G58" s="105"/>
      <c r="H58" s="105"/>
      <c r="I58" s="105"/>
    </row>
    <row r="59" spans="1:9">
      <c r="A59" s="94"/>
      <c r="B59" s="84"/>
      <c r="C59" s="105"/>
      <c r="D59" s="110"/>
      <c r="E59" s="110"/>
      <c r="F59" s="110"/>
      <c r="G59" s="105"/>
      <c r="H59" s="105"/>
      <c r="I59" s="105"/>
    </row>
  </sheetData>
  <autoFilter ref="A13:I34">
    <filterColumn colId="4"/>
    <filterColumn colId="8"/>
  </autoFilter>
  <mergeCells count="7">
    <mergeCell ref="B37:D37"/>
    <mergeCell ref="B12:H12"/>
    <mergeCell ref="A3:H3"/>
    <mergeCell ref="B4:H4"/>
    <mergeCell ref="A1:H1"/>
    <mergeCell ref="A2:H2"/>
    <mergeCell ref="A36:C36"/>
  </mergeCells>
  <printOptions horizontalCentered="1"/>
  <pageMargins left="0.55118110236220474" right="0.55118110236220474" top="0.74803149606299213" bottom="1.5748031496062993" header="0.51181102362204722" footer="1.1811023622047245"/>
  <pageSetup paperSize="9" scale="93" firstPageNumber="12" orientation="portrait" blackAndWhite="1" useFirstPageNumber="1" r:id="rId1"/>
  <headerFooter alignWithMargins="0">
    <oddHeader xml:space="preserve">&amp;C   </oddHeader>
    <oddFooter>&amp;C&amp;"Times New Roman,Bold"&amp;P</oddFooter>
  </headerFooter>
  <drawing r:id="rId2"/>
</worksheet>
</file>

<file path=xl/worksheets/sheet13.xml><?xml version="1.0" encoding="utf-8"?>
<worksheet xmlns="http://schemas.openxmlformats.org/spreadsheetml/2006/main" xmlns:r="http://schemas.openxmlformats.org/officeDocument/2006/relationships">
  <sheetPr syncVertical="1" syncRef="A1" transitionEvaluation="1" codeName="Sheet22">
    <tabColor theme="9" tint="-0.249977111117893"/>
  </sheetPr>
  <dimension ref="A1:I30"/>
  <sheetViews>
    <sheetView view="pageBreakPreview" zoomScaleSheetLayoutView="100" workbookViewId="0">
      <selection activeCell="J4" sqref="J1:AE1048576"/>
    </sheetView>
  </sheetViews>
  <sheetFormatPr defaultColWidth="12.44140625" defaultRowHeight="13.2"/>
  <cols>
    <col min="1" max="1" width="6.44140625" style="185" customWidth="1"/>
    <col min="2" max="2" width="8.109375" style="98" customWidth="1"/>
    <col min="3" max="3" width="39.6640625" style="83" customWidth="1"/>
    <col min="4" max="4" width="6.6640625" style="95" customWidth="1"/>
    <col min="5" max="5" width="9.6640625" style="95" customWidth="1"/>
    <col min="6" max="6" width="9.6640625" style="95" hidden="1" customWidth="1"/>
    <col min="7" max="8" width="9.6640625" style="83" customWidth="1"/>
    <col min="9" max="9" width="3.109375" style="83" customWidth="1"/>
    <col min="10" max="10" width="7.5546875" style="83" customWidth="1"/>
    <col min="11" max="11" width="8.44140625" style="83" customWidth="1"/>
    <col min="12" max="12" width="11.33203125" style="83" bestFit="1" customWidth="1"/>
    <col min="13" max="16384" width="12.44140625" style="83"/>
  </cols>
  <sheetData>
    <row r="1" spans="1:9" ht="15" customHeight="1">
      <c r="A1" s="922" t="s">
        <v>56</v>
      </c>
      <c r="B1" s="922"/>
      <c r="C1" s="922"/>
      <c r="D1" s="922"/>
      <c r="E1" s="922"/>
      <c r="F1" s="922"/>
      <c r="G1" s="922"/>
      <c r="H1" s="922"/>
      <c r="I1" s="682"/>
    </row>
    <row r="2" spans="1:9" ht="15" customHeight="1">
      <c r="A2" s="922" t="s">
        <v>57</v>
      </c>
      <c r="B2" s="922"/>
      <c r="C2" s="922"/>
      <c r="D2" s="922"/>
      <c r="E2" s="922"/>
      <c r="F2" s="922"/>
      <c r="G2" s="922"/>
      <c r="H2" s="922"/>
      <c r="I2" s="682"/>
    </row>
    <row r="3" spans="1:9" ht="15" customHeight="1">
      <c r="A3" s="927" t="s">
        <v>381</v>
      </c>
      <c r="B3" s="927"/>
      <c r="C3" s="927"/>
      <c r="D3" s="927"/>
      <c r="E3" s="927"/>
      <c r="F3" s="927"/>
      <c r="G3" s="927"/>
      <c r="H3" s="927"/>
      <c r="I3" s="689"/>
    </row>
    <row r="4" spans="1:9" ht="13.8">
      <c r="A4" s="34"/>
      <c r="B4" s="909"/>
      <c r="C4" s="909"/>
      <c r="D4" s="909"/>
      <c r="E4" s="909"/>
      <c r="F4" s="909"/>
      <c r="G4" s="909"/>
      <c r="H4" s="909"/>
      <c r="I4" s="674"/>
    </row>
    <row r="5" spans="1:9">
      <c r="A5" s="34"/>
      <c r="B5" s="30"/>
      <c r="C5" s="30"/>
      <c r="D5" s="35"/>
      <c r="E5" s="36" t="s">
        <v>27</v>
      </c>
      <c r="G5" s="36" t="s">
        <v>28</v>
      </c>
      <c r="H5" s="36" t="s">
        <v>135</v>
      </c>
      <c r="I5" s="33"/>
    </row>
    <row r="6" spans="1:9" s="206" customFormat="1" ht="15" customHeight="1">
      <c r="A6" s="447"/>
      <c r="B6" s="871" t="s">
        <v>29</v>
      </c>
      <c r="C6" s="818" t="s">
        <v>30</v>
      </c>
      <c r="D6" s="550" t="s">
        <v>73</v>
      </c>
      <c r="E6" s="519">
        <v>3747239</v>
      </c>
      <c r="F6" s="430"/>
      <c r="G6" s="519">
        <v>14300</v>
      </c>
      <c r="H6" s="519">
        <f>SUM(E6:G6)</f>
        <v>3761539</v>
      </c>
      <c r="I6" s="519"/>
    </row>
    <row r="7" spans="1:9" s="206" customFormat="1" ht="15" customHeight="1">
      <c r="A7" s="447"/>
      <c r="B7" s="871" t="s">
        <v>31</v>
      </c>
      <c r="C7" s="872" t="s">
        <v>32</v>
      </c>
      <c r="D7" s="873"/>
      <c r="E7" s="874"/>
      <c r="F7" s="430"/>
      <c r="G7" s="874"/>
      <c r="H7" s="874"/>
      <c r="I7" s="874"/>
    </row>
    <row r="8" spans="1:9" s="206" customFormat="1" ht="15" customHeight="1">
      <c r="A8" s="447"/>
      <c r="B8" s="871"/>
      <c r="C8" s="872" t="s">
        <v>131</v>
      </c>
      <c r="D8" s="873" t="s">
        <v>73</v>
      </c>
      <c r="E8" s="875">
        <v>0</v>
      </c>
      <c r="F8" s="430"/>
      <c r="G8" s="876">
        <f>H27</f>
        <v>3000</v>
      </c>
      <c r="H8" s="874">
        <f>SUM(E8:G8)</f>
        <v>3000</v>
      </c>
      <c r="I8" s="874"/>
    </row>
    <row r="9" spans="1:9" s="206" customFormat="1" ht="15" customHeight="1">
      <c r="A9" s="447"/>
      <c r="B9" s="817" t="s">
        <v>72</v>
      </c>
      <c r="C9" s="818" t="s">
        <v>39</v>
      </c>
      <c r="D9" s="448" t="s">
        <v>73</v>
      </c>
      <c r="E9" s="449">
        <f>SUM(E6:E8)</f>
        <v>3747239</v>
      </c>
      <c r="F9" s="430"/>
      <c r="G9" s="449">
        <f>SUM(G6:G8)</f>
        <v>17300</v>
      </c>
      <c r="H9" s="449">
        <f>SUM(E9:G9)</f>
        <v>3764539</v>
      </c>
      <c r="I9" s="519"/>
    </row>
    <row r="10" spans="1:9">
      <c r="A10" s="34"/>
      <c r="B10" s="37"/>
      <c r="C10" s="30"/>
      <c r="D10" s="31"/>
      <c r="E10" s="31"/>
      <c r="F10" s="31"/>
      <c r="G10" s="38"/>
      <c r="H10" s="31"/>
      <c r="I10" s="31"/>
    </row>
    <row r="11" spans="1:9">
      <c r="A11" s="34"/>
      <c r="B11" s="37" t="s">
        <v>40</v>
      </c>
      <c r="C11" s="30" t="s">
        <v>41</v>
      </c>
      <c r="D11" s="30"/>
      <c r="E11" s="30"/>
      <c r="F11" s="30"/>
      <c r="G11" s="44"/>
      <c r="H11" s="30"/>
      <c r="I11" s="30"/>
    </row>
    <row r="12" spans="1:9">
      <c r="A12" s="34"/>
      <c r="B12" s="37"/>
      <c r="C12" s="30"/>
      <c r="D12" s="30"/>
      <c r="E12" s="30"/>
      <c r="F12" s="30"/>
      <c r="G12" s="44"/>
      <c r="H12" s="30"/>
      <c r="I12" s="30"/>
    </row>
    <row r="13" spans="1:9" s="1" customFormat="1" ht="13.8" thickBot="1">
      <c r="A13" s="45"/>
      <c r="B13" s="352"/>
      <c r="C13" s="675"/>
      <c r="D13" s="675"/>
      <c r="E13" s="722"/>
      <c r="F13" s="675"/>
      <c r="G13" s="675"/>
      <c r="H13" s="675" t="s">
        <v>123</v>
      </c>
      <c r="I13" s="377"/>
    </row>
    <row r="14" spans="1:9" s="1" customFormat="1" ht="14.4" thickTop="1" thickBot="1">
      <c r="A14" s="45"/>
      <c r="B14" s="233"/>
      <c r="C14" s="233" t="s">
        <v>42</v>
      </c>
      <c r="D14" s="233"/>
      <c r="E14" s="233"/>
      <c r="F14" s="233"/>
      <c r="G14" s="233"/>
      <c r="H14" s="46" t="s">
        <v>135</v>
      </c>
      <c r="I14" s="33"/>
    </row>
    <row r="15" spans="1:9" ht="15" customHeight="1" thickTop="1">
      <c r="A15" s="165"/>
      <c r="B15" s="167"/>
      <c r="C15" s="143" t="s">
        <v>33</v>
      </c>
      <c r="D15" s="237"/>
      <c r="E15" s="237"/>
      <c r="F15" s="237"/>
      <c r="G15" s="237"/>
      <c r="H15" s="235"/>
      <c r="I15" s="235"/>
    </row>
    <row r="16" spans="1:9" ht="15" customHeight="1">
      <c r="A16" s="94" t="s">
        <v>77</v>
      </c>
      <c r="B16" s="164">
        <v>4059</v>
      </c>
      <c r="C16" s="143" t="s">
        <v>174</v>
      </c>
      <c r="D16" s="237"/>
      <c r="E16" s="237"/>
      <c r="F16" s="237"/>
      <c r="G16" s="237"/>
      <c r="H16" s="235"/>
      <c r="I16" s="235"/>
    </row>
    <row r="17" spans="1:9" ht="15" customHeight="1">
      <c r="A17" s="165"/>
      <c r="B17" s="167">
        <v>80</v>
      </c>
      <c r="C17" s="144" t="s">
        <v>65</v>
      </c>
      <c r="D17" s="237"/>
      <c r="E17" s="237"/>
      <c r="F17" s="237"/>
      <c r="G17" s="237"/>
      <c r="H17" s="235"/>
      <c r="I17" s="235"/>
    </row>
    <row r="18" spans="1:9" ht="15" customHeight="1">
      <c r="A18" s="165"/>
      <c r="B18" s="109">
        <v>80.051000000000002</v>
      </c>
      <c r="C18" s="143" t="s">
        <v>67</v>
      </c>
      <c r="D18" s="237"/>
      <c r="E18" s="237"/>
      <c r="F18" s="235"/>
      <c r="G18" s="237"/>
      <c r="H18" s="235"/>
      <c r="I18" s="235"/>
    </row>
    <row r="19" spans="1:9" ht="28.2" customHeight="1">
      <c r="A19" s="165"/>
      <c r="B19" s="167">
        <v>75</v>
      </c>
      <c r="C19" s="144" t="s">
        <v>188</v>
      </c>
      <c r="D19" s="237"/>
      <c r="E19" s="237"/>
      <c r="F19" s="235"/>
      <c r="G19" s="237"/>
      <c r="H19" s="235"/>
      <c r="I19" s="235"/>
    </row>
    <row r="20" spans="1:9" ht="15" customHeight="1">
      <c r="A20" s="165"/>
      <c r="B20" s="167">
        <v>67</v>
      </c>
      <c r="C20" s="144" t="s">
        <v>343</v>
      </c>
      <c r="D20" s="110"/>
      <c r="G20" s="95"/>
      <c r="H20" s="95"/>
      <c r="I20" s="95"/>
    </row>
    <row r="21" spans="1:9" ht="15" customHeight="1">
      <c r="A21" s="165"/>
      <c r="B21" s="167" t="s">
        <v>285</v>
      </c>
      <c r="C21" s="144" t="s">
        <v>20</v>
      </c>
      <c r="D21" s="110"/>
      <c r="E21" s="232"/>
      <c r="F21" s="232">
        <v>3000</v>
      </c>
      <c r="G21" s="232"/>
      <c r="H21" s="232">
        <f>SUM(F21:G21)</f>
        <v>3000</v>
      </c>
      <c r="I21" s="95"/>
    </row>
    <row r="22" spans="1:9" ht="15" customHeight="1">
      <c r="A22" s="165" t="s">
        <v>72</v>
      </c>
      <c r="B22" s="167">
        <v>67</v>
      </c>
      <c r="C22" s="144" t="s">
        <v>343</v>
      </c>
      <c r="D22" s="110"/>
      <c r="E22" s="232"/>
      <c r="F22" s="232">
        <f>F21</f>
        <v>3000</v>
      </c>
      <c r="G22" s="232"/>
      <c r="H22" s="232">
        <f t="shared" ref="H22" si="0">H21</f>
        <v>3000</v>
      </c>
      <c r="I22" s="95"/>
    </row>
    <row r="23" spans="1:9" ht="28.2" customHeight="1">
      <c r="A23" s="165" t="s">
        <v>72</v>
      </c>
      <c r="B23" s="167">
        <v>75</v>
      </c>
      <c r="C23" s="144" t="s">
        <v>188</v>
      </c>
      <c r="D23" s="110"/>
      <c r="E23" s="232"/>
      <c r="F23" s="232">
        <f>F21</f>
        <v>3000</v>
      </c>
      <c r="G23" s="232"/>
      <c r="H23" s="232">
        <f t="shared" ref="H23" si="1">H21</f>
        <v>3000</v>
      </c>
      <c r="I23" s="95"/>
    </row>
    <row r="24" spans="1:9" ht="15" customHeight="1">
      <c r="A24" s="94" t="s">
        <v>72</v>
      </c>
      <c r="B24" s="109">
        <v>80.051000000000002</v>
      </c>
      <c r="C24" s="143" t="s">
        <v>67</v>
      </c>
      <c r="E24" s="232"/>
      <c r="F24" s="232">
        <f>F23</f>
        <v>3000</v>
      </c>
      <c r="G24" s="232"/>
      <c r="H24" s="232">
        <f t="shared" ref="H24" si="2">H23</f>
        <v>3000</v>
      </c>
    </row>
    <row r="25" spans="1:9" ht="15" customHeight="1">
      <c r="A25" s="94" t="s">
        <v>72</v>
      </c>
      <c r="B25" s="167">
        <v>80</v>
      </c>
      <c r="C25" s="144" t="s">
        <v>65</v>
      </c>
      <c r="E25" s="232"/>
      <c r="F25" s="232">
        <f t="shared" ref="F25:F27" si="3">F24</f>
        <v>3000</v>
      </c>
      <c r="G25" s="232"/>
      <c r="H25" s="232">
        <f t="shared" ref="H25" si="4">H24</f>
        <v>3000</v>
      </c>
    </row>
    <row r="26" spans="1:9" ht="15" customHeight="1">
      <c r="A26" s="94" t="s">
        <v>72</v>
      </c>
      <c r="B26" s="89">
        <v>4059</v>
      </c>
      <c r="C26" s="143" t="s">
        <v>174</v>
      </c>
      <c r="D26" s="232"/>
      <c r="E26" s="232"/>
      <c r="F26" s="232">
        <f t="shared" si="3"/>
        <v>3000</v>
      </c>
      <c r="G26" s="232"/>
      <c r="H26" s="232">
        <f t="shared" ref="H26" si="5">H25</f>
        <v>3000</v>
      </c>
    </row>
    <row r="27" spans="1:9" ht="15" customHeight="1">
      <c r="A27" s="163" t="s">
        <v>72</v>
      </c>
      <c r="B27" s="168"/>
      <c r="C27" s="229" t="s">
        <v>33</v>
      </c>
      <c r="D27" s="232"/>
      <c r="E27" s="232"/>
      <c r="F27" s="232">
        <f t="shared" si="3"/>
        <v>3000</v>
      </c>
      <c r="G27" s="232"/>
      <c r="H27" s="232">
        <f t="shared" ref="H27" si="6">H26</f>
        <v>3000</v>
      </c>
    </row>
    <row r="28" spans="1:9" ht="15" customHeight="1">
      <c r="A28" s="163" t="s">
        <v>72</v>
      </c>
      <c r="B28" s="168"/>
      <c r="C28" s="229" t="s">
        <v>73</v>
      </c>
      <c r="D28" s="232"/>
      <c r="E28" s="232"/>
      <c r="F28" s="232">
        <f>F27</f>
        <v>3000</v>
      </c>
      <c r="G28" s="232"/>
      <c r="H28" s="232">
        <f t="shared" ref="H28" si="7">H27</f>
        <v>3000</v>
      </c>
    </row>
    <row r="30" spans="1:9" ht="30" customHeight="1">
      <c r="A30" s="932" t="s">
        <v>525</v>
      </c>
      <c r="B30" s="932"/>
      <c r="C30" s="932"/>
      <c r="D30" s="932"/>
      <c r="E30" s="932"/>
      <c r="F30" s="932"/>
      <c r="G30" s="932"/>
      <c r="H30" s="932"/>
    </row>
  </sheetData>
  <autoFilter ref="A14:I14">
    <filterColumn colId="4"/>
    <filterColumn colId="8"/>
  </autoFilter>
  <mergeCells count="5">
    <mergeCell ref="A30:H30"/>
    <mergeCell ref="A1:H1"/>
    <mergeCell ref="A2:H2"/>
    <mergeCell ref="A3:H3"/>
    <mergeCell ref="B4:H4"/>
  </mergeCells>
  <printOptions horizontalCentered="1"/>
  <pageMargins left="0.55118110236220474" right="0.55118110236220474" top="0.74803149606299213" bottom="1.5748031496062993" header="0.51181102362204722" footer="1.1811023622047245"/>
  <pageSetup paperSize="9" scale="93" firstPageNumber="13" orientation="portrait" blackAndWhite="1" useFirstPageNumber="1" r:id="rId1"/>
  <headerFooter alignWithMargins="0">
    <oddHeader xml:space="preserve">&amp;C   </oddHeader>
    <oddFooter>&amp;C&amp;"Times New Roman,Bold" &amp;P</oddFooter>
  </headerFooter>
</worksheet>
</file>

<file path=xl/worksheets/sheet14.xml><?xml version="1.0" encoding="utf-8"?>
<worksheet xmlns="http://schemas.openxmlformats.org/spreadsheetml/2006/main" xmlns:r="http://schemas.openxmlformats.org/officeDocument/2006/relationships">
  <sheetPr syncVertical="1" syncRef="A1" transitionEvaluation="1">
    <tabColor theme="9" tint="-0.249977111117893"/>
  </sheetPr>
  <dimension ref="A1:I48"/>
  <sheetViews>
    <sheetView view="pageBreakPreview" zoomScaleNormal="70" zoomScaleSheetLayoutView="100" workbookViewId="0">
      <selection activeCell="J11" sqref="J1:AI1048576"/>
    </sheetView>
  </sheetViews>
  <sheetFormatPr defaultColWidth="11" defaultRowHeight="13.2"/>
  <cols>
    <col min="1" max="1" width="6.44140625" style="685" customWidth="1"/>
    <col min="2" max="2" width="8.109375" style="98" customWidth="1"/>
    <col min="3" max="3" width="39.6640625" style="614" customWidth="1"/>
    <col min="4" max="4" width="7.88671875" style="95" customWidth="1"/>
    <col min="5" max="5" width="9.6640625" style="95" customWidth="1"/>
    <col min="6" max="6" width="9.6640625" style="95" hidden="1" customWidth="1"/>
    <col min="7" max="8" width="9.6640625" style="83" customWidth="1"/>
    <col min="9" max="9" width="2.88671875" style="83" customWidth="1"/>
    <col min="10" max="16384" width="11" style="83"/>
  </cols>
  <sheetData>
    <row r="1" spans="1:9">
      <c r="A1" s="921" t="s">
        <v>286</v>
      </c>
      <c r="B1" s="921"/>
      <c r="C1" s="921"/>
      <c r="D1" s="921"/>
      <c r="E1" s="921"/>
      <c r="F1" s="921"/>
      <c r="G1" s="921"/>
      <c r="H1" s="921"/>
      <c r="I1" s="679"/>
    </row>
    <row r="2" spans="1:9">
      <c r="A2" s="922" t="s">
        <v>287</v>
      </c>
      <c r="B2" s="922"/>
      <c r="C2" s="922"/>
      <c r="D2" s="922"/>
      <c r="E2" s="922"/>
      <c r="F2" s="922"/>
      <c r="G2" s="922"/>
      <c r="H2" s="922"/>
      <c r="I2" s="682"/>
    </row>
    <row r="3" spans="1:9">
      <c r="A3" s="908" t="s">
        <v>382</v>
      </c>
      <c r="B3" s="908"/>
      <c r="C3" s="908"/>
      <c r="D3" s="908"/>
      <c r="E3" s="908"/>
      <c r="F3" s="908"/>
      <c r="G3" s="908"/>
      <c r="H3" s="908"/>
      <c r="I3" s="673"/>
    </row>
    <row r="4" spans="1:9" ht="13.8">
      <c r="A4" s="34"/>
      <c r="B4" s="909"/>
      <c r="C4" s="909"/>
      <c r="D4" s="909"/>
      <c r="E4" s="909"/>
      <c r="F4" s="909"/>
      <c r="G4" s="909"/>
      <c r="H4" s="909"/>
      <c r="I4" s="674"/>
    </row>
    <row r="5" spans="1:9">
      <c r="A5" s="34"/>
      <c r="B5" s="30"/>
      <c r="C5" s="30"/>
      <c r="D5" s="35"/>
      <c r="E5" s="36" t="s">
        <v>27</v>
      </c>
      <c r="G5" s="36" t="s">
        <v>28</v>
      </c>
      <c r="H5" s="36" t="s">
        <v>135</v>
      </c>
      <c r="I5" s="33"/>
    </row>
    <row r="6" spans="1:9">
      <c r="A6" s="34"/>
      <c r="B6" s="37" t="s">
        <v>29</v>
      </c>
      <c r="C6" s="30" t="s">
        <v>30</v>
      </c>
      <c r="D6" s="38" t="s">
        <v>73</v>
      </c>
      <c r="E6" s="32">
        <v>5698505</v>
      </c>
      <c r="G6" s="32">
        <v>39200</v>
      </c>
      <c r="H6" s="32">
        <f>SUM(E6:G6)</f>
        <v>5737705</v>
      </c>
      <c r="I6" s="32"/>
    </row>
    <row r="7" spans="1:9" ht="13.2" customHeight="1">
      <c r="A7" s="34"/>
      <c r="B7" s="37" t="s">
        <v>31</v>
      </c>
      <c r="C7" s="39" t="s">
        <v>32</v>
      </c>
      <c r="D7" s="40"/>
      <c r="E7" s="33"/>
      <c r="G7" s="33"/>
      <c r="H7" s="33"/>
      <c r="I7" s="33"/>
    </row>
    <row r="8" spans="1:9">
      <c r="A8" s="34"/>
      <c r="B8" s="37"/>
      <c r="C8" s="39" t="s">
        <v>131</v>
      </c>
      <c r="D8" s="40" t="s">
        <v>73</v>
      </c>
      <c r="E8" s="386">
        <f>H44</f>
        <v>7480</v>
      </c>
      <c r="G8" s="207">
        <v>0</v>
      </c>
      <c r="H8" s="33">
        <f>SUM(E8:G8)</f>
        <v>7480</v>
      </c>
      <c r="I8" s="33"/>
    </row>
    <row r="9" spans="1:9">
      <c r="A9" s="34"/>
      <c r="B9" s="41" t="s">
        <v>72</v>
      </c>
      <c r="C9" s="30" t="s">
        <v>39</v>
      </c>
      <c r="D9" s="42" t="s">
        <v>73</v>
      </c>
      <c r="E9" s="43">
        <f>SUM(E6:E8)</f>
        <v>5705985</v>
      </c>
      <c r="G9" s="43">
        <f>SUM(G6:G8)</f>
        <v>39200</v>
      </c>
      <c r="H9" s="43">
        <f>SUM(E9:G9)</f>
        <v>5745185</v>
      </c>
      <c r="I9" s="32"/>
    </row>
    <row r="10" spans="1:9">
      <c r="A10" s="34"/>
      <c r="B10" s="37"/>
      <c r="C10" s="30"/>
      <c r="D10" s="31"/>
      <c r="E10" s="31"/>
      <c r="F10" s="31"/>
      <c r="G10" s="38"/>
      <c r="H10" s="31"/>
      <c r="I10" s="31"/>
    </row>
    <row r="11" spans="1:9">
      <c r="A11" s="34"/>
      <c r="B11" s="37" t="s">
        <v>40</v>
      </c>
      <c r="C11" s="30" t="s">
        <v>41</v>
      </c>
      <c r="D11" s="30"/>
      <c r="E11" s="30"/>
      <c r="F11" s="30"/>
      <c r="G11" s="44"/>
      <c r="H11" s="30"/>
      <c r="I11" s="30"/>
    </row>
    <row r="12" spans="1:9" s="1" customFormat="1">
      <c r="A12" s="32"/>
      <c r="B12" s="377"/>
      <c r="C12" s="377"/>
      <c r="D12" s="377"/>
      <c r="E12" s="377"/>
      <c r="F12" s="377"/>
      <c r="G12" s="377"/>
      <c r="H12" s="377"/>
      <c r="I12" s="377"/>
    </row>
    <row r="13" spans="1:9" s="1" customFormat="1" ht="13.8" thickBot="1">
      <c r="A13" s="45"/>
      <c r="B13" s="675"/>
      <c r="C13" s="675"/>
      <c r="D13" s="675"/>
      <c r="E13" s="722"/>
      <c r="F13" s="675"/>
      <c r="G13" s="675"/>
      <c r="H13" s="675" t="s">
        <v>123</v>
      </c>
      <c r="I13" s="377"/>
    </row>
    <row r="14" spans="1:9" s="1" customFormat="1" ht="14.4" thickTop="1" thickBot="1">
      <c r="A14" s="45"/>
      <c r="B14" s="233"/>
      <c r="C14" s="233" t="s">
        <v>42</v>
      </c>
      <c r="D14" s="233"/>
      <c r="E14" s="233"/>
      <c r="F14" s="233"/>
      <c r="G14" s="233"/>
      <c r="H14" s="46" t="s">
        <v>135</v>
      </c>
      <c r="I14" s="33"/>
    </row>
    <row r="15" spans="1:9" s="1" customFormat="1" ht="7.2" customHeight="1" thickTop="1">
      <c r="A15" s="2"/>
      <c r="B15" s="3"/>
      <c r="C15" s="234"/>
      <c r="D15" s="4"/>
      <c r="E15" s="4"/>
      <c r="F15" s="451"/>
      <c r="G15" s="451"/>
      <c r="H15" s="4"/>
      <c r="I15" s="4"/>
    </row>
    <row r="16" spans="1:9" ht="13.95" customHeight="1">
      <c r="A16" s="185"/>
      <c r="C16" s="119" t="s">
        <v>76</v>
      </c>
      <c r="F16" s="458"/>
      <c r="G16" s="458"/>
      <c r="H16" s="95"/>
      <c r="I16" s="95"/>
    </row>
    <row r="17" spans="1:9" ht="13.95" customHeight="1">
      <c r="A17" s="185" t="s">
        <v>77</v>
      </c>
      <c r="B17" s="89">
        <v>2055</v>
      </c>
      <c r="C17" s="192" t="s">
        <v>147</v>
      </c>
      <c r="D17" s="110"/>
      <c r="F17" s="458"/>
      <c r="G17" s="458"/>
      <c r="H17" s="95"/>
      <c r="I17" s="95"/>
    </row>
    <row r="18" spans="1:9" ht="13.95" customHeight="1">
      <c r="A18" s="94"/>
      <c r="B18" s="115">
        <v>0.104</v>
      </c>
      <c r="C18" s="90" t="s">
        <v>289</v>
      </c>
      <c r="D18" s="235"/>
      <c r="E18" s="235"/>
      <c r="F18" s="235"/>
      <c r="G18" s="451"/>
      <c r="H18" s="87"/>
      <c r="I18" s="87"/>
    </row>
    <row r="19" spans="1:9" ht="13.95" customHeight="1">
      <c r="A19" s="94"/>
      <c r="B19" s="84">
        <v>67</v>
      </c>
      <c r="C19" s="460" t="s">
        <v>290</v>
      </c>
      <c r="D19" s="118"/>
      <c r="E19" s="118"/>
      <c r="F19" s="235"/>
      <c r="G19" s="422"/>
      <c r="H19" s="87"/>
      <c r="I19" s="87"/>
    </row>
    <row r="20" spans="1:9" ht="13.95" customHeight="1">
      <c r="A20" s="94"/>
      <c r="B20" s="112" t="s">
        <v>172</v>
      </c>
      <c r="C20" s="460" t="s">
        <v>125</v>
      </c>
      <c r="D20" s="87"/>
      <c r="E20" s="87"/>
      <c r="F20" s="235">
        <v>500</v>
      </c>
      <c r="G20" s="451"/>
      <c r="H20" s="87">
        <f t="shared" ref="H20:H21" si="0">SUM(F20:G20)</f>
        <v>500</v>
      </c>
      <c r="I20" s="87"/>
    </row>
    <row r="21" spans="1:9" ht="13.95" customHeight="1">
      <c r="A21" s="94"/>
      <c r="B21" s="112" t="s">
        <v>291</v>
      </c>
      <c r="C21" s="113" t="s">
        <v>87</v>
      </c>
      <c r="D21" s="118"/>
      <c r="E21" s="118"/>
      <c r="F21" s="235">
        <v>1700</v>
      </c>
      <c r="G21" s="422"/>
      <c r="H21" s="87">
        <f t="shared" si="0"/>
        <v>1700</v>
      </c>
      <c r="I21" s="157" t="s">
        <v>430</v>
      </c>
    </row>
    <row r="22" spans="1:9" ht="13.95" customHeight="1">
      <c r="A22" s="94" t="s">
        <v>72</v>
      </c>
      <c r="B22" s="84">
        <v>67</v>
      </c>
      <c r="C22" s="460" t="s">
        <v>290</v>
      </c>
      <c r="D22" s="118"/>
      <c r="E22" s="193"/>
      <c r="F22" s="238">
        <f>SUM(F20:F21)</f>
        <v>2200</v>
      </c>
      <c r="G22" s="511"/>
      <c r="H22" s="122">
        <f>SUM(H20:H21)</f>
        <v>2200</v>
      </c>
      <c r="I22" s="87"/>
    </row>
    <row r="23" spans="1:9" ht="13.95" customHeight="1">
      <c r="A23" s="94" t="s">
        <v>72</v>
      </c>
      <c r="B23" s="115">
        <v>0.104</v>
      </c>
      <c r="C23" s="90" t="s">
        <v>289</v>
      </c>
      <c r="D23" s="118"/>
      <c r="E23" s="193"/>
      <c r="F23" s="238">
        <f>F22</f>
        <v>2200</v>
      </c>
      <c r="G23" s="238"/>
      <c r="H23" s="238">
        <f t="shared" ref="H23" si="1">H22</f>
        <v>2200</v>
      </c>
      <c r="I23" s="157"/>
    </row>
    <row r="24" spans="1:9" ht="13.95" customHeight="1">
      <c r="A24" s="94"/>
      <c r="B24" s="115"/>
      <c r="C24" s="90"/>
      <c r="D24" s="118"/>
      <c r="E24" s="118"/>
      <c r="F24" s="235"/>
      <c r="G24" s="422"/>
      <c r="H24" s="87"/>
      <c r="I24" s="87"/>
    </row>
    <row r="25" spans="1:9" ht="13.95" customHeight="1">
      <c r="A25" s="94"/>
      <c r="B25" s="115">
        <v>0.109</v>
      </c>
      <c r="C25" s="90" t="s">
        <v>292</v>
      </c>
      <c r="D25" s="118"/>
      <c r="E25" s="118"/>
      <c r="F25" s="235"/>
      <c r="G25" s="422"/>
      <c r="H25" s="87"/>
      <c r="I25" s="87"/>
    </row>
    <row r="26" spans="1:9" ht="13.95" customHeight="1">
      <c r="A26" s="94"/>
      <c r="B26" s="574">
        <v>0.45</v>
      </c>
      <c r="C26" s="460" t="s">
        <v>391</v>
      </c>
      <c r="D26" s="118"/>
      <c r="E26" s="118"/>
      <c r="F26" s="235"/>
      <c r="G26" s="422"/>
      <c r="H26" s="87"/>
      <c r="I26" s="87"/>
    </row>
    <row r="27" spans="1:9">
      <c r="A27" s="94"/>
      <c r="B27" s="112" t="s">
        <v>254</v>
      </c>
      <c r="C27" s="460" t="s">
        <v>80</v>
      </c>
      <c r="D27" s="87"/>
      <c r="E27" s="87"/>
      <c r="F27" s="244">
        <v>400</v>
      </c>
      <c r="G27" s="244"/>
      <c r="H27" s="87">
        <f t="shared" ref="H27:H30" si="2">SUM(F27:G27)</f>
        <v>400</v>
      </c>
      <c r="I27" s="87"/>
    </row>
    <row r="28" spans="1:9" ht="13.95" customHeight="1">
      <c r="A28" s="94"/>
      <c r="B28" s="112" t="s">
        <v>255</v>
      </c>
      <c r="C28" s="460" t="s">
        <v>125</v>
      </c>
      <c r="D28" s="87"/>
      <c r="E28" s="87"/>
      <c r="F28" s="244">
        <v>600</v>
      </c>
      <c r="G28" s="244"/>
      <c r="H28" s="87">
        <f t="shared" si="2"/>
        <v>600</v>
      </c>
      <c r="I28" s="87"/>
    </row>
    <row r="29" spans="1:9" ht="13.95" customHeight="1">
      <c r="A29" s="94"/>
      <c r="B29" s="112" t="s">
        <v>266</v>
      </c>
      <c r="C29" s="460" t="s">
        <v>505</v>
      </c>
      <c r="D29" s="87"/>
      <c r="E29" s="87"/>
      <c r="F29" s="244">
        <v>600</v>
      </c>
      <c r="G29" s="244"/>
      <c r="H29" s="87">
        <f t="shared" si="2"/>
        <v>600</v>
      </c>
      <c r="I29" s="87"/>
    </row>
    <row r="30" spans="1:9" ht="13.95" customHeight="1">
      <c r="A30" s="94"/>
      <c r="B30" s="112" t="s">
        <v>272</v>
      </c>
      <c r="C30" s="460" t="s">
        <v>87</v>
      </c>
      <c r="D30" s="235"/>
      <c r="E30" s="241"/>
      <c r="F30" s="241">
        <v>1000</v>
      </c>
      <c r="G30" s="241"/>
      <c r="H30" s="241">
        <f t="shared" si="2"/>
        <v>1000</v>
      </c>
      <c r="I30" s="235"/>
    </row>
    <row r="31" spans="1:9" ht="13.95" customHeight="1">
      <c r="A31" s="94" t="s">
        <v>72</v>
      </c>
      <c r="B31" s="574">
        <v>0.45</v>
      </c>
      <c r="C31" s="460" t="s">
        <v>391</v>
      </c>
      <c r="D31" s="87"/>
      <c r="E31" s="122"/>
      <c r="F31" s="238">
        <f>SUM(F27:F30)</f>
        <v>2600</v>
      </c>
      <c r="G31" s="469"/>
      <c r="H31" s="122">
        <f>SUM(H27:H30)</f>
        <v>2600</v>
      </c>
      <c r="I31" s="87"/>
    </row>
    <row r="32" spans="1:9" ht="13.95" customHeight="1">
      <c r="A32" s="94"/>
      <c r="B32" s="84"/>
      <c r="C32" s="460"/>
      <c r="D32" s="87"/>
      <c r="E32" s="87"/>
      <c r="F32" s="451"/>
      <c r="G32" s="451"/>
      <c r="H32" s="87"/>
      <c r="I32" s="87"/>
    </row>
    <row r="33" spans="1:9" ht="13.95" customHeight="1">
      <c r="A33" s="94"/>
      <c r="B33" s="574">
        <v>0.46</v>
      </c>
      <c r="C33" s="460" t="s">
        <v>392</v>
      </c>
      <c r="D33" s="118"/>
      <c r="E33" s="118"/>
      <c r="F33" s="422"/>
      <c r="G33" s="422"/>
      <c r="H33" s="118"/>
      <c r="I33" s="118"/>
    </row>
    <row r="34" spans="1:9" ht="13.95" customHeight="1">
      <c r="A34" s="94"/>
      <c r="B34" s="112" t="s">
        <v>344</v>
      </c>
      <c r="C34" s="460" t="s">
        <v>87</v>
      </c>
      <c r="D34" s="118"/>
      <c r="E34" s="93"/>
      <c r="F34" s="236">
        <v>1000</v>
      </c>
      <c r="G34" s="422"/>
      <c r="H34" s="157">
        <f t="shared" ref="H34" si="3">SUM(F34:G34)</f>
        <v>1000</v>
      </c>
      <c r="I34" s="157"/>
    </row>
    <row r="35" spans="1:9" ht="13.95" customHeight="1">
      <c r="A35" s="94" t="s">
        <v>72</v>
      </c>
      <c r="B35" s="574">
        <v>0.46</v>
      </c>
      <c r="C35" s="460" t="s">
        <v>392</v>
      </c>
      <c r="D35" s="87"/>
      <c r="E35" s="122"/>
      <c r="F35" s="238">
        <f>SUM(F34:F34)</f>
        <v>1000</v>
      </c>
      <c r="G35" s="455"/>
      <c r="H35" s="122">
        <f>SUM(H34:H34)</f>
        <v>1000</v>
      </c>
      <c r="I35" s="87"/>
    </row>
    <row r="36" spans="1:9" ht="13.95" customHeight="1">
      <c r="A36" s="94"/>
      <c r="B36" s="84"/>
      <c r="C36" s="460"/>
      <c r="D36" s="87"/>
      <c r="E36" s="470"/>
      <c r="F36" s="452"/>
      <c r="G36" s="454"/>
      <c r="H36" s="470"/>
      <c r="I36" s="87"/>
    </row>
    <row r="37" spans="1:9" s="105" customFormat="1">
      <c r="A37" s="94"/>
      <c r="B37" s="574">
        <v>0.48</v>
      </c>
      <c r="C37" s="460" t="s">
        <v>393</v>
      </c>
      <c r="D37" s="235"/>
      <c r="E37" s="235"/>
      <c r="F37" s="235"/>
      <c r="G37" s="237"/>
      <c r="H37" s="235"/>
      <c r="I37" s="235"/>
    </row>
    <row r="38" spans="1:9" ht="13.95" customHeight="1">
      <c r="A38" s="94"/>
      <c r="B38" s="112" t="s">
        <v>256</v>
      </c>
      <c r="C38" s="460" t="s">
        <v>125</v>
      </c>
      <c r="D38" s="118"/>
      <c r="E38" s="93"/>
      <c r="F38" s="695">
        <v>500</v>
      </c>
      <c r="G38" s="695"/>
      <c r="H38" s="93">
        <f t="shared" ref="H38:H40" si="4">SUM(F38:G38)</f>
        <v>500</v>
      </c>
      <c r="I38" s="93"/>
    </row>
    <row r="39" spans="1:9" ht="13.95" customHeight="1">
      <c r="A39" s="94"/>
      <c r="B39" s="112" t="s">
        <v>293</v>
      </c>
      <c r="C39" s="113" t="s">
        <v>288</v>
      </c>
      <c r="D39" s="87"/>
      <c r="E39" s="87"/>
      <c r="F39" s="235">
        <v>180</v>
      </c>
      <c r="G39" s="465"/>
      <c r="H39" s="87">
        <f t="shared" si="4"/>
        <v>180</v>
      </c>
      <c r="I39" s="87"/>
    </row>
    <row r="40" spans="1:9" ht="14.4" customHeight="1">
      <c r="A40" s="94"/>
      <c r="B40" s="112" t="s">
        <v>345</v>
      </c>
      <c r="C40" s="460" t="s">
        <v>87</v>
      </c>
      <c r="D40" s="87"/>
      <c r="E40" s="162"/>
      <c r="F40" s="241">
        <v>1000</v>
      </c>
      <c r="G40" s="313"/>
      <c r="H40" s="162">
        <f t="shared" si="4"/>
        <v>1000</v>
      </c>
      <c r="I40" s="157"/>
    </row>
    <row r="41" spans="1:9" ht="14.4" customHeight="1">
      <c r="A41" s="94" t="s">
        <v>72</v>
      </c>
      <c r="B41" s="574">
        <v>0.48</v>
      </c>
      <c r="C41" s="460" t="s">
        <v>393</v>
      </c>
      <c r="D41" s="235"/>
      <c r="E41" s="241"/>
      <c r="F41" s="241">
        <f>SUM(F38:F40)</f>
        <v>1680</v>
      </c>
      <c r="G41" s="241"/>
      <c r="H41" s="162">
        <f>SUM(H38:H40)</f>
        <v>1680</v>
      </c>
      <c r="I41" s="157"/>
    </row>
    <row r="42" spans="1:9" ht="13.95" customHeight="1">
      <c r="A42" s="123" t="s">
        <v>72</v>
      </c>
      <c r="B42" s="555">
        <v>0.109</v>
      </c>
      <c r="C42" s="97" t="s">
        <v>292</v>
      </c>
      <c r="D42" s="162"/>
      <c r="E42" s="122"/>
      <c r="F42" s="469">
        <f>F41+F35+F31</f>
        <v>5280</v>
      </c>
      <c r="G42" s="469"/>
      <c r="H42" s="469">
        <f t="shared" ref="H42" si="5">H41+H35+H31</f>
        <v>5280</v>
      </c>
      <c r="I42" s="87"/>
    </row>
    <row r="43" spans="1:9">
      <c r="A43" s="123" t="s">
        <v>72</v>
      </c>
      <c r="B43" s="106">
        <v>2055</v>
      </c>
      <c r="C43" s="768" t="s">
        <v>147</v>
      </c>
      <c r="D43" s="254"/>
      <c r="E43" s="254"/>
      <c r="F43" s="271">
        <f>F42+F23</f>
        <v>7480</v>
      </c>
      <c r="G43" s="271"/>
      <c r="H43" s="271">
        <f t="shared" ref="H43" si="6">H42+H23</f>
        <v>7480</v>
      </c>
      <c r="I43" s="253"/>
    </row>
    <row r="44" spans="1:9">
      <c r="A44" s="123" t="s">
        <v>72</v>
      </c>
      <c r="B44" s="106"/>
      <c r="C44" s="97" t="s">
        <v>76</v>
      </c>
      <c r="D44" s="232"/>
      <c r="E44" s="232"/>
      <c r="F44" s="232">
        <f>F43</f>
        <v>7480</v>
      </c>
      <c r="G44" s="232"/>
      <c r="H44" s="232">
        <f t="shared" ref="H44:H45" si="7">H43</f>
        <v>7480</v>
      </c>
    </row>
    <row r="45" spans="1:9">
      <c r="A45" s="163" t="s">
        <v>72</v>
      </c>
      <c r="B45" s="111"/>
      <c r="C45" s="161" t="s">
        <v>73</v>
      </c>
      <c r="D45" s="232"/>
      <c r="E45" s="232"/>
      <c r="F45" s="232">
        <f>F44</f>
        <v>7480</v>
      </c>
      <c r="G45" s="232"/>
      <c r="H45" s="232">
        <f t="shared" si="7"/>
        <v>7480</v>
      </c>
    </row>
    <row r="47" spans="1:9">
      <c r="A47" s="844" t="s">
        <v>432</v>
      </c>
      <c r="B47" s="527"/>
      <c r="C47" s="102"/>
    </row>
    <row r="48" spans="1:9">
      <c r="A48" s="843" t="s">
        <v>430</v>
      </c>
      <c r="B48" s="844" t="s">
        <v>464</v>
      </c>
    </row>
  </sheetData>
  <autoFilter ref="A14:I14">
    <filterColumn colId="4"/>
    <filterColumn colId="8"/>
  </autoFilter>
  <mergeCells count="4">
    <mergeCell ref="A1:H1"/>
    <mergeCell ref="A2:H2"/>
    <mergeCell ref="A3:H3"/>
    <mergeCell ref="B4:H4"/>
  </mergeCells>
  <printOptions horizontalCentered="1"/>
  <pageMargins left="0.55118110236220474" right="0.55118110236220474" top="0.74803149606299213" bottom="1.5748031496062993" header="0.51181102362204722" footer="1.1811023622047245"/>
  <pageSetup paperSize="9" scale="93" firstPageNumber="14" orientation="portrait" blackAndWhite="1" useFirstPageNumber="1" r:id="rId1"/>
  <headerFooter alignWithMargins="0">
    <oddHeader xml:space="preserve">&amp;C   </oddHeader>
    <oddFooter>&amp;C&amp;"Times New Roman,Bold"&amp;P</oddFooter>
  </headerFooter>
  <legacyDrawing r:id="rId2"/>
</worksheet>
</file>

<file path=xl/worksheets/sheet15.xml><?xml version="1.0" encoding="utf-8"?>
<worksheet xmlns="http://schemas.openxmlformats.org/spreadsheetml/2006/main" xmlns:r="http://schemas.openxmlformats.org/officeDocument/2006/relationships">
  <sheetPr syncVertical="1" syncRef="C43" transitionEvaluation="1" codeName="Sheet25">
    <tabColor theme="9" tint="-0.249977111117893"/>
  </sheetPr>
  <dimension ref="A1:I65"/>
  <sheetViews>
    <sheetView view="pageBreakPreview" topLeftCell="C43" zoomScale="115" zoomScaleNormal="70" zoomScaleSheetLayoutView="115" workbookViewId="0">
      <selection activeCell="J19" sqref="J1:AL1048576"/>
    </sheetView>
  </sheetViews>
  <sheetFormatPr defaultColWidth="11" defaultRowHeight="13.2"/>
  <cols>
    <col min="1" max="1" width="6.44140625" style="685" customWidth="1"/>
    <col min="2" max="2" width="8.109375" style="98" customWidth="1"/>
    <col min="3" max="3" width="39.6640625" style="614" customWidth="1"/>
    <col min="4" max="4" width="6.6640625" style="95" customWidth="1"/>
    <col min="5" max="5" width="9.6640625" style="95" customWidth="1"/>
    <col min="6" max="6" width="9.6640625" style="95" hidden="1" customWidth="1"/>
    <col min="7" max="8" width="9.6640625" style="83" customWidth="1"/>
    <col min="9" max="9" width="3.33203125" style="83" customWidth="1"/>
    <col min="10" max="16384" width="11" style="83"/>
  </cols>
  <sheetData>
    <row r="1" spans="1:9">
      <c r="A1" s="921" t="s">
        <v>101</v>
      </c>
      <c r="B1" s="921"/>
      <c r="C1" s="921"/>
      <c r="D1" s="921"/>
      <c r="E1" s="921"/>
      <c r="F1" s="921"/>
      <c r="G1" s="921"/>
      <c r="H1" s="921"/>
      <c r="I1" s="679"/>
    </row>
    <row r="2" spans="1:9">
      <c r="A2" s="922" t="s">
        <v>327</v>
      </c>
      <c r="B2" s="922"/>
      <c r="C2" s="922"/>
      <c r="D2" s="922"/>
      <c r="E2" s="922"/>
      <c r="F2" s="922"/>
      <c r="G2" s="922"/>
      <c r="H2" s="922"/>
      <c r="I2" s="682"/>
    </row>
    <row r="3" spans="1:9">
      <c r="A3" s="908" t="s">
        <v>383</v>
      </c>
      <c r="B3" s="908"/>
      <c r="C3" s="908"/>
      <c r="D3" s="908"/>
      <c r="E3" s="908"/>
      <c r="F3" s="908"/>
      <c r="G3" s="908"/>
      <c r="H3" s="908"/>
      <c r="I3" s="673"/>
    </row>
    <row r="4" spans="1:9" ht="13.8">
      <c r="A4" s="34"/>
      <c r="B4" s="909"/>
      <c r="C4" s="909"/>
      <c r="D4" s="909"/>
      <c r="E4" s="909"/>
      <c r="F4" s="909"/>
      <c r="G4" s="909"/>
      <c r="H4" s="909"/>
      <c r="I4" s="674"/>
    </row>
    <row r="5" spans="1:9">
      <c r="A5" s="34"/>
      <c r="B5" s="30"/>
      <c r="C5" s="30"/>
      <c r="D5" s="35"/>
      <c r="E5" s="36" t="s">
        <v>27</v>
      </c>
      <c r="G5" s="36" t="s">
        <v>28</v>
      </c>
      <c r="H5" s="36" t="s">
        <v>135</v>
      </c>
      <c r="I5" s="33"/>
    </row>
    <row r="6" spans="1:9">
      <c r="A6" s="34"/>
      <c r="B6" s="37" t="s">
        <v>29</v>
      </c>
      <c r="C6" s="30" t="s">
        <v>30</v>
      </c>
      <c r="D6" s="38" t="s">
        <v>73</v>
      </c>
      <c r="E6" s="32">
        <v>3985437</v>
      </c>
      <c r="G6" s="32">
        <v>950846</v>
      </c>
      <c r="H6" s="32">
        <f>SUM(E6:G6)</f>
        <v>4936283</v>
      </c>
      <c r="I6" s="32"/>
    </row>
    <row r="7" spans="1:9">
      <c r="A7" s="34"/>
      <c r="B7" s="37" t="s">
        <v>31</v>
      </c>
      <c r="C7" s="39" t="s">
        <v>32</v>
      </c>
      <c r="D7" s="40"/>
      <c r="E7" s="33"/>
      <c r="G7" s="33"/>
      <c r="H7" s="33"/>
      <c r="I7" s="33"/>
    </row>
    <row r="8" spans="1:9">
      <c r="A8" s="34"/>
      <c r="B8" s="37"/>
      <c r="C8" s="39" t="s">
        <v>131</v>
      </c>
      <c r="D8" s="40" t="s">
        <v>73</v>
      </c>
      <c r="E8" s="445">
        <v>0</v>
      </c>
      <c r="G8" s="376">
        <f>H35</f>
        <v>420000</v>
      </c>
      <c r="H8" s="33">
        <f>SUM(E8:G8)</f>
        <v>420000</v>
      </c>
      <c r="I8" s="33"/>
    </row>
    <row r="9" spans="1:9">
      <c r="A9" s="34"/>
      <c r="B9" s="41" t="s">
        <v>72</v>
      </c>
      <c r="C9" s="30" t="s">
        <v>39</v>
      </c>
      <c r="D9" s="42" t="s">
        <v>73</v>
      </c>
      <c r="E9" s="43">
        <f>SUM(E6:E8)</f>
        <v>3985437</v>
      </c>
      <c r="G9" s="43">
        <f>SUM(G6:G8)</f>
        <v>1370846</v>
      </c>
      <c r="H9" s="43">
        <f>SUM(E9:G9)</f>
        <v>5356283</v>
      </c>
      <c r="I9" s="32"/>
    </row>
    <row r="10" spans="1:9">
      <c r="A10" s="34"/>
      <c r="B10" s="37"/>
      <c r="C10" s="30"/>
      <c r="D10" s="31"/>
      <c r="E10" s="31"/>
      <c r="F10" s="31"/>
      <c r="G10" s="38"/>
      <c r="H10" s="31"/>
      <c r="I10" s="31"/>
    </row>
    <row r="11" spans="1:9">
      <c r="A11" s="34"/>
      <c r="B11" s="37" t="s">
        <v>40</v>
      </c>
      <c r="C11" s="30" t="s">
        <v>41</v>
      </c>
      <c r="D11" s="30"/>
      <c r="E11" s="30"/>
      <c r="F11" s="30"/>
      <c r="G11" s="44"/>
      <c r="H11" s="30"/>
      <c r="I11" s="30"/>
    </row>
    <row r="12" spans="1:9" s="1" customFormat="1">
      <c r="A12" s="32"/>
      <c r="B12" s="377"/>
      <c r="C12" s="377"/>
      <c r="D12" s="377"/>
      <c r="E12" s="377"/>
      <c r="F12" s="377"/>
      <c r="G12" s="377"/>
      <c r="H12" s="377"/>
      <c r="I12" s="377"/>
    </row>
    <row r="13" spans="1:9" s="1" customFormat="1" ht="13.8" thickBot="1">
      <c r="A13" s="45"/>
      <c r="B13" s="675"/>
      <c r="C13" s="675"/>
      <c r="D13" s="675"/>
      <c r="E13" s="722"/>
      <c r="F13" s="675"/>
      <c r="G13" s="675"/>
      <c r="H13" s="675" t="s">
        <v>123</v>
      </c>
      <c r="I13" s="377"/>
    </row>
    <row r="14" spans="1:9" s="1" customFormat="1" ht="14.4" thickTop="1" thickBot="1">
      <c r="A14" s="45"/>
      <c r="B14" s="233"/>
      <c r="C14" s="233" t="s">
        <v>42</v>
      </c>
      <c r="D14" s="233"/>
      <c r="E14" s="233"/>
      <c r="F14" s="233"/>
      <c r="G14" s="233"/>
      <c r="H14" s="46" t="s">
        <v>72</v>
      </c>
      <c r="I14" s="33"/>
    </row>
    <row r="15" spans="1:9" ht="13.8" thickTop="1">
      <c r="A15" s="680"/>
      <c r="B15" s="84"/>
      <c r="C15" s="90" t="s">
        <v>33</v>
      </c>
      <c r="D15" s="253"/>
      <c r="E15" s="253"/>
      <c r="F15" s="253"/>
      <c r="G15" s="253"/>
      <c r="H15" s="235"/>
      <c r="I15" s="235"/>
    </row>
    <row r="16" spans="1:9">
      <c r="A16" s="680" t="s">
        <v>77</v>
      </c>
      <c r="B16" s="89">
        <v>4801</v>
      </c>
      <c r="C16" s="90" t="s">
        <v>93</v>
      </c>
      <c r="D16" s="253"/>
      <c r="E16" s="253"/>
      <c r="F16" s="253"/>
      <c r="G16" s="253"/>
      <c r="H16" s="235"/>
      <c r="I16" s="235"/>
    </row>
    <row r="17" spans="1:9">
      <c r="A17" s="680"/>
      <c r="B17" s="108">
        <v>5</v>
      </c>
      <c r="C17" s="460" t="s">
        <v>62</v>
      </c>
      <c r="D17" s="253"/>
      <c r="E17" s="253"/>
      <c r="F17" s="256"/>
      <c r="G17" s="253"/>
      <c r="H17" s="237"/>
      <c r="I17" s="237"/>
    </row>
    <row r="18" spans="1:9">
      <c r="A18" s="680"/>
      <c r="B18" s="109">
        <v>5.8</v>
      </c>
      <c r="C18" s="90" t="s">
        <v>35</v>
      </c>
      <c r="D18" s="253"/>
      <c r="E18" s="253"/>
      <c r="F18" s="256"/>
      <c r="G18" s="253"/>
      <c r="H18" s="253"/>
      <c r="I18" s="253"/>
    </row>
    <row r="19" spans="1:9" ht="26.4">
      <c r="A19" s="84"/>
      <c r="B19" s="108">
        <v>54</v>
      </c>
      <c r="C19" s="460" t="s">
        <v>411</v>
      </c>
      <c r="D19" s="253"/>
      <c r="E19" s="253"/>
      <c r="F19" s="235"/>
      <c r="G19" s="253"/>
      <c r="H19" s="235"/>
      <c r="I19" s="235"/>
    </row>
    <row r="20" spans="1:9" ht="94.2" customHeight="1">
      <c r="A20" s="84"/>
      <c r="B20" s="108">
        <v>61</v>
      </c>
      <c r="C20" s="460" t="s">
        <v>412</v>
      </c>
      <c r="D20" s="253"/>
      <c r="E20" s="253"/>
      <c r="F20" s="237"/>
      <c r="G20" s="253"/>
      <c r="H20" s="235"/>
      <c r="I20" s="235"/>
    </row>
    <row r="21" spans="1:9" s="206" customFormat="1">
      <c r="A21" s="813"/>
      <c r="B21" s="108" t="s">
        <v>413</v>
      </c>
      <c r="C21" s="460" t="s">
        <v>20</v>
      </c>
      <c r="D21" s="253"/>
      <c r="E21" s="254"/>
      <c r="F21" s="566">
        <v>50000</v>
      </c>
      <c r="G21" s="254"/>
      <c r="H21" s="566">
        <f>SUM(F21:G21)</f>
        <v>50000</v>
      </c>
      <c r="I21" s="318"/>
    </row>
    <row r="22" spans="1:9" ht="94.95" customHeight="1">
      <c r="A22" s="813" t="s">
        <v>72</v>
      </c>
      <c r="B22" s="108">
        <v>61</v>
      </c>
      <c r="C22" s="460" t="s">
        <v>412</v>
      </c>
      <c r="D22" s="253"/>
      <c r="E22" s="273"/>
      <c r="F22" s="238">
        <f>F21</f>
        <v>50000</v>
      </c>
      <c r="G22" s="273"/>
      <c r="H22" s="238">
        <f>SUM(F22:G22)</f>
        <v>50000</v>
      </c>
      <c r="I22" s="235"/>
    </row>
    <row r="23" spans="1:9">
      <c r="A23" s="813"/>
      <c r="B23" s="108"/>
      <c r="C23" s="460"/>
      <c r="D23" s="253"/>
      <c r="E23" s="253"/>
      <c r="F23" s="235"/>
      <c r="G23" s="253"/>
      <c r="H23" s="235"/>
      <c r="I23" s="235"/>
    </row>
    <row r="24" spans="1:9" ht="54.6" customHeight="1">
      <c r="A24" s="554" t="s">
        <v>211</v>
      </c>
      <c r="B24" s="108">
        <v>63</v>
      </c>
      <c r="C24" s="460" t="s">
        <v>507</v>
      </c>
      <c r="D24" s="253"/>
      <c r="E24" s="253"/>
      <c r="F24" s="256"/>
      <c r="G24" s="253"/>
      <c r="H24" s="237"/>
      <c r="I24" s="235"/>
    </row>
    <row r="25" spans="1:9" ht="15" customHeight="1">
      <c r="A25" s="680"/>
      <c r="B25" s="108" t="s">
        <v>508</v>
      </c>
      <c r="C25" s="460" t="s">
        <v>20</v>
      </c>
      <c r="D25" s="700"/>
      <c r="E25" s="769"/>
      <c r="F25" s="271">
        <v>170000</v>
      </c>
      <c r="G25" s="271"/>
      <c r="H25" s="271">
        <f>SUM(F25:G25)</f>
        <v>170000</v>
      </c>
      <c r="I25" s="235"/>
    </row>
    <row r="26" spans="1:9" ht="55.95" customHeight="1">
      <c r="A26" s="680" t="s">
        <v>72</v>
      </c>
      <c r="B26" s="108">
        <v>63</v>
      </c>
      <c r="C26" s="460" t="s">
        <v>507</v>
      </c>
      <c r="D26" s="700"/>
      <c r="E26" s="769"/>
      <c r="F26" s="271">
        <f t="shared" ref="F26:H26" si="0">SUM(F25)</f>
        <v>170000</v>
      </c>
      <c r="G26" s="271"/>
      <c r="H26" s="271">
        <f t="shared" si="0"/>
        <v>170000</v>
      </c>
      <c r="I26" s="235"/>
    </row>
    <row r="27" spans="1:9">
      <c r="A27" s="813"/>
      <c r="B27" s="108"/>
      <c r="C27" s="460"/>
      <c r="D27" s="253"/>
      <c r="E27" s="253"/>
      <c r="F27" s="235"/>
      <c r="G27" s="253"/>
      <c r="H27" s="235"/>
      <c r="I27" s="235"/>
    </row>
    <row r="28" spans="1:9" ht="55.2" customHeight="1">
      <c r="A28" s="554" t="s">
        <v>211</v>
      </c>
      <c r="B28" s="108">
        <v>64</v>
      </c>
      <c r="C28" s="460" t="s">
        <v>506</v>
      </c>
      <c r="D28" s="700"/>
      <c r="E28" s="700"/>
      <c r="F28" s="256"/>
      <c r="G28" s="256"/>
      <c r="H28" s="256"/>
      <c r="I28" s="235"/>
    </row>
    <row r="29" spans="1:9" ht="15" customHeight="1">
      <c r="A29" s="680"/>
      <c r="B29" s="108" t="s">
        <v>509</v>
      </c>
      <c r="C29" s="460" t="s">
        <v>20</v>
      </c>
      <c r="D29" s="700"/>
      <c r="E29" s="769"/>
      <c r="F29" s="271">
        <v>200000</v>
      </c>
      <c r="G29" s="271"/>
      <c r="H29" s="271">
        <f>F29+G29</f>
        <v>200000</v>
      </c>
      <c r="I29" s="235"/>
    </row>
    <row r="30" spans="1:9" ht="54" customHeight="1">
      <c r="A30" s="680" t="s">
        <v>72</v>
      </c>
      <c r="B30" s="108">
        <v>64</v>
      </c>
      <c r="C30" s="460" t="s">
        <v>506</v>
      </c>
      <c r="D30" s="700"/>
      <c r="E30" s="769"/>
      <c r="F30" s="271">
        <f>F29</f>
        <v>200000</v>
      </c>
      <c r="G30" s="271"/>
      <c r="H30" s="271">
        <f t="shared" ref="H30" si="1">H29</f>
        <v>200000</v>
      </c>
      <c r="I30" s="235"/>
    </row>
    <row r="31" spans="1:9" ht="26.4">
      <c r="A31" s="92" t="s">
        <v>72</v>
      </c>
      <c r="B31" s="602">
        <v>54</v>
      </c>
      <c r="C31" s="426" t="s">
        <v>411</v>
      </c>
      <c r="D31" s="603"/>
      <c r="E31" s="603"/>
      <c r="F31" s="271">
        <f>F22+F26+F30</f>
        <v>420000</v>
      </c>
      <c r="G31" s="271"/>
      <c r="H31" s="271">
        <f>H22+H26+H30</f>
        <v>420000</v>
      </c>
      <c r="I31" s="505"/>
    </row>
    <row r="32" spans="1:9" ht="15" customHeight="1">
      <c r="A32" s="813" t="s">
        <v>72</v>
      </c>
      <c r="B32" s="109">
        <v>5.8</v>
      </c>
      <c r="C32" s="90" t="s">
        <v>35</v>
      </c>
      <c r="D32" s="237"/>
      <c r="E32" s="240"/>
      <c r="F32" s="241">
        <f>F31</f>
        <v>420000</v>
      </c>
      <c r="G32" s="241"/>
      <c r="H32" s="241">
        <f>H31</f>
        <v>420000</v>
      </c>
      <c r="I32" s="235"/>
    </row>
    <row r="33" spans="1:9" ht="15" customHeight="1">
      <c r="A33" s="680" t="s">
        <v>72</v>
      </c>
      <c r="B33" s="615">
        <v>5</v>
      </c>
      <c r="C33" s="460" t="s">
        <v>62</v>
      </c>
      <c r="D33" s="235"/>
      <c r="E33" s="241"/>
      <c r="F33" s="241">
        <f>F32</f>
        <v>420000</v>
      </c>
      <c r="G33" s="241"/>
      <c r="H33" s="241">
        <f>H32</f>
        <v>420000</v>
      </c>
      <c r="I33" s="107"/>
    </row>
    <row r="34" spans="1:9" ht="15" customHeight="1">
      <c r="A34" s="685" t="s">
        <v>72</v>
      </c>
      <c r="B34" s="89">
        <v>4801</v>
      </c>
      <c r="C34" s="90" t="s">
        <v>93</v>
      </c>
      <c r="D34" s="767"/>
      <c r="E34" s="767"/>
      <c r="F34" s="767">
        <f>F33</f>
        <v>420000</v>
      </c>
      <c r="G34" s="767"/>
      <c r="H34" s="767">
        <f>H33</f>
        <v>420000</v>
      </c>
      <c r="I34" s="129"/>
    </row>
    <row r="35" spans="1:9" ht="15" customHeight="1">
      <c r="A35" s="103" t="s">
        <v>72</v>
      </c>
      <c r="B35" s="111"/>
      <c r="C35" s="104" t="s">
        <v>33</v>
      </c>
      <c r="D35" s="232"/>
      <c r="E35" s="232"/>
      <c r="F35" s="232">
        <f t="shared" ref="F35" si="2">F34</f>
        <v>420000</v>
      </c>
      <c r="G35" s="232"/>
      <c r="H35" s="232">
        <f t="shared" ref="H35" si="3">H34</f>
        <v>420000</v>
      </c>
      <c r="I35" s="95"/>
    </row>
    <row r="36" spans="1:9" ht="15" customHeight="1">
      <c r="A36" s="103" t="s">
        <v>72</v>
      </c>
      <c r="B36" s="111"/>
      <c r="C36" s="104" t="s">
        <v>73</v>
      </c>
      <c r="D36" s="232"/>
      <c r="E36" s="232"/>
      <c r="F36" s="232">
        <f>F35</f>
        <v>420000</v>
      </c>
      <c r="G36" s="232"/>
      <c r="H36" s="232">
        <f>H35</f>
        <v>420000</v>
      </c>
      <c r="I36" s="95"/>
    </row>
    <row r="37" spans="1:9">
      <c r="C37" s="509"/>
      <c r="G37" s="95"/>
      <c r="H37" s="95"/>
      <c r="I37" s="95"/>
    </row>
    <row r="38" spans="1:9">
      <c r="A38" s="843" t="s">
        <v>211</v>
      </c>
      <c r="B38" s="849" t="s">
        <v>428</v>
      </c>
      <c r="C38" s="849"/>
      <c r="D38" s="838"/>
      <c r="E38" s="838"/>
      <c r="F38" s="838"/>
      <c r="G38" s="838"/>
      <c r="H38" s="838"/>
      <c r="I38" s="95"/>
    </row>
    <row r="39" spans="1:9">
      <c r="A39" s="932" t="s">
        <v>451</v>
      </c>
      <c r="B39" s="932"/>
      <c r="C39" s="932"/>
      <c r="D39" s="932"/>
      <c r="E39" s="932"/>
      <c r="F39" s="932"/>
      <c r="G39" s="932"/>
      <c r="H39" s="932"/>
      <c r="I39" s="95"/>
    </row>
    <row r="40" spans="1:9">
      <c r="G40" s="95"/>
      <c r="H40" s="95"/>
      <c r="I40" s="95"/>
    </row>
    <row r="50" spans="3:9">
      <c r="G50" s="95"/>
      <c r="H50" s="95"/>
      <c r="I50" s="95"/>
    </row>
    <row r="58" spans="3:9">
      <c r="C58" s="83"/>
      <c r="D58" s="83"/>
      <c r="E58" s="83"/>
    </row>
    <row r="59" spans="3:9">
      <c r="C59" s="83"/>
      <c r="D59" s="83"/>
      <c r="E59" s="83"/>
    </row>
    <row r="60" spans="3:9">
      <c r="C60" s="83"/>
      <c r="D60" s="83"/>
      <c r="E60" s="83"/>
    </row>
    <row r="61" spans="3:9">
      <c r="C61" s="83"/>
      <c r="D61" s="83"/>
      <c r="E61" s="83"/>
    </row>
    <row r="62" spans="3:9">
      <c r="C62" s="83"/>
      <c r="D62" s="83"/>
      <c r="E62" s="83"/>
    </row>
    <row r="63" spans="3:9">
      <c r="C63" s="83"/>
      <c r="D63" s="83"/>
      <c r="E63" s="83"/>
    </row>
    <row r="64" spans="3:9">
      <c r="C64" s="83"/>
      <c r="D64" s="83"/>
      <c r="E64" s="83"/>
    </row>
    <row r="65" spans="3:5">
      <c r="C65" s="83"/>
      <c r="D65" s="83"/>
      <c r="E65" s="83"/>
    </row>
  </sheetData>
  <autoFilter ref="A14:I14">
    <filterColumn colId="4"/>
    <filterColumn colId="8"/>
  </autoFilter>
  <mergeCells count="5">
    <mergeCell ref="A39:H39"/>
    <mergeCell ref="A1:H1"/>
    <mergeCell ref="A2:H2"/>
    <mergeCell ref="A3:H3"/>
    <mergeCell ref="B4:H4"/>
  </mergeCells>
  <printOptions horizontalCentered="1"/>
  <pageMargins left="0.55118110236220474" right="0.55118110236220474" top="0.74803149606299213" bottom="1.5748031496062993" header="0.51181102362204722" footer="1.1811023622047245"/>
  <pageSetup paperSize="9" scale="93" firstPageNumber="15" orientation="portrait" blackAndWhite="1" useFirstPageNumber="1" r:id="rId1"/>
  <headerFooter alignWithMargins="0">
    <oddHeader xml:space="preserve">&amp;C   </oddHeader>
    <oddFooter>&amp;C&amp;"Times New Roman,Bold"&amp;P</oddFooter>
  </headerFooter>
</worksheet>
</file>

<file path=xl/worksheets/sheet16.xml><?xml version="1.0" encoding="utf-8"?>
<worksheet xmlns="http://schemas.openxmlformats.org/spreadsheetml/2006/main" xmlns:r="http://schemas.openxmlformats.org/officeDocument/2006/relationships">
  <sheetPr syncVertical="1" syncRef="D1" transitionEvaluation="1" codeName="Sheet26">
    <tabColor theme="9" tint="-0.249977111117893"/>
  </sheetPr>
  <dimension ref="A1:I54"/>
  <sheetViews>
    <sheetView view="pageBreakPreview" topLeftCell="D1" zoomScaleSheetLayoutView="100" workbookViewId="0">
      <selection activeCell="J10" sqref="J1:AR1048576"/>
    </sheetView>
  </sheetViews>
  <sheetFormatPr defaultColWidth="11" defaultRowHeight="13.2"/>
  <cols>
    <col min="1" max="1" width="6.44140625" style="80" customWidth="1"/>
    <col min="2" max="2" width="8.109375" style="51" customWidth="1"/>
    <col min="3" max="3" width="39.6640625" style="14" customWidth="1"/>
    <col min="4" max="4" width="8.109375" style="15" customWidth="1"/>
    <col min="5" max="5" width="9.6640625" style="15" customWidth="1"/>
    <col min="6" max="6" width="9.6640625" style="15" hidden="1" customWidth="1"/>
    <col min="7" max="8" width="9.6640625" style="14" customWidth="1"/>
    <col min="9" max="9" width="3.6640625" style="815" customWidth="1"/>
    <col min="10" max="16384" width="11" style="14"/>
  </cols>
  <sheetData>
    <row r="1" spans="1:9">
      <c r="A1" s="926" t="s">
        <v>85</v>
      </c>
      <c r="B1" s="926"/>
      <c r="C1" s="926"/>
      <c r="D1" s="926"/>
      <c r="E1" s="926"/>
      <c r="F1" s="926"/>
      <c r="G1" s="926"/>
      <c r="H1" s="926"/>
      <c r="I1" s="812"/>
    </row>
    <row r="2" spans="1:9">
      <c r="A2" s="926" t="s">
        <v>328</v>
      </c>
      <c r="B2" s="926"/>
      <c r="C2" s="926"/>
      <c r="D2" s="926"/>
      <c r="E2" s="926"/>
      <c r="F2" s="926"/>
      <c r="G2" s="926"/>
      <c r="H2" s="926"/>
      <c r="I2" s="812"/>
    </row>
    <row r="3" spans="1:9">
      <c r="A3" s="908" t="s">
        <v>384</v>
      </c>
      <c r="B3" s="908"/>
      <c r="C3" s="908"/>
      <c r="D3" s="908"/>
      <c r="E3" s="908"/>
      <c r="F3" s="908"/>
      <c r="G3" s="908"/>
      <c r="H3" s="908"/>
      <c r="I3" s="807"/>
    </row>
    <row r="4" spans="1:9" ht="13.8">
      <c r="A4" s="34"/>
      <c r="B4" s="674"/>
      <c r="C4" s="674"/>
      <c r="D4" s="674"/>
      <c r="E4" s="721"/>
      <c r="F4" s="674"/>
      <c r="G4" s="674"/>
      <c r="H4" s="674"/>
      <c r="I4" s="350"/>
    </row>
    <row r="5" spans="1:9">
      <c r="A5" s="34"/>
      <c r="B5" s="30"/>
      <c r="C5" s="30"/>
      <c r="D5" s="35"/>
      <c r="E5" s="36" t="s">
        <v>27</v>
      </c>
      <c r="G5" s="36" t="s">
        <v>28</v>
      </c>
      <c r="H5" s="36" t="s">
        <v>135</v>
      </c>
      <c r="I5" s="40"/>
    </row>
    <row r="6" spans="1:9">
      <c r="A6" s="34"/>
      <c r="B6" s="37" t="s">
        <v>29</v>
      </c>
      <c r="C6" s="30" t="s">
        <v>30</v>
      </c>
      <c r="D6" s="38" t="s">
        <v>73</v>
      </c>
      <c r="E6" s="32">
        <v>506210</v>
      </c>
      <c r="G6" s="32">
        <v>1051322</v>
      </c>
      <c r="H6" s="32">
        <f>SUM(E6:G6)</f>
        <v>1557532</v>
      </c>
      <c r="I6" s="38"/>
    </row>
    <row r="7" spans="1:9">
      <c r="A7" s="34"/>
      <c r="B7" s="37" t="s">
        <v>31</v>
      </c>
      <c r="C7" s="39" t="s">
        <v>32</v>
      </c>
      <c r="D7" s="40"/>
      <c r="E7" s="33"/>
      <c r="G7" s="33"/>
      <c r="H7" s="33"/>
      <c r="I7" s="40"/>
    </row>
    <row r="8" spans="1:9">
      <c r="A8" s="34"/>
      <c r="B8" s="37"/>
      <c r="C8" s="39" t="s">
        <v>131</v>
      </c>
      <c r="D8" s="40" t="s">
        <v>73</v>
      </c>
      <c r="E8" s="386">
        <f>H36</f>
        <v>3233</v>
      </c>
      <c r="G8" s="376">
        <f>H48</f>
        <v>30000</v>
      </c>
      <c r="H8" s="33">
        <f>SUM(E8:G8)</f>
        <v>33233</v>
      </c>
      <c r="I8" s="40"/>
    </row>
    <row r="9" spans="1:9">
      <c r="A9" s="34"/>
      <c r="B9" s="41" t="s">
        <v>72</v>
      </c>
      <c r="C9" s="30" t="s">
        <v>39</v>
      </c>
      <c r="D9" s="42" t="s">
        <v>73</v>
      </c>
      <c r="E9" s="43">
        <f>SUM(E6:E8)</f>
        <v>509443</v>
      </c>
      <c r="G9" s="43">
        <f>SUM(G6:G8)</f>
        <v>1081322</v>
      </c>
      <c r="H9" s="43">
        <f>SUM(E9:G9)</f>
        <v>1590765</v>
      </c>
      <c r="I9" s="38"/>
    </row>
    <row r="10" spans="1:9">
      <c r="A10" s="34"/>
      <c r="B10" s="37"/>
      <c r="C10" s="30"/>
      <c r="D10" s="31"/>
      <c r="E10" s="31"/>
      <c r="F10" s="31"/>
      <c r="G10" s="38"/>
      <c r="H10" s="31"/>
      <c r="I10" s="38"/>
    </row>
    <row r="11" spans="1:9">
      <c r="A11" s="34"/>
      <c r="B11" s="37" t="s">
        <v>40</v>
      </c>
      <c r="C11" s="30" t="s">
        <v>41</v>
      </c>
      <c r="D11" s="30"/>
      <c r="E11" s="30"/>
      <c r="F11" s="30"/>
      <c r="G11" s="44"/>
      <c r="H11" s="30"/>
      <c r="I11" s="44"/>
    </row>
    <row r="12" spans="1:9" s="1" customFormat="1" ht="7.95" customHeight="1">
      <c r="A12" s="32"/>
      <c r="B12" s="377"/>
      <c r="C12" s="377"/>
      <c r="D12" s="377"/>
      <c r="E12" s="377"/>
      <c r="F12" s="377"/>
      <c r="G12" s="377"/>
      <c r="H12" s="377"/>
      <c r="I12" s="351"/>
    </row>
    <row r="13" spans="1:9" s="1" customFormat="1" ht="13.8" thickBot="1">
      <c r="A13" s="45"/>
      <c r="B13" s="675"/>
      <c r="C13" s="675"/>
      <c r="D13" s="675"/>
      <c r="E13" s="722"/>
      <c r="F13" s="675"/>
      <c r="G13" s="675"/>
      <c r="H13" s="675" t="s">
        <v>123</v>
      </c>
      <c r="I13" s="351"/>
    </row>
    <row r="14" spans="1:9" s="1" customFormat="1" ht="14.4" thickTop="1" thickBot="1">
      <c r="A14" s="45"/>
      <c r="B14" s="233"/>
      <c r="C14" s="233" t="s">
        <v>42</v>
      </c>
      <c r="D14" s="233"/>
      <c r="E14" s="233"/>
      <c r="F14" s="233"/>
      <c r="G14" s="233"/>
      <c r="H14" s="46" t="s">
        <v>72</v>
      </c>
      <c r="I14" s="40"/>
    </row>
    <row r="15" spans="1:9" ht="13.8" thickTop="1">
      <c r="A15" s="616"/>
      <c r="B15" s="617"/>
      <c r="C15" s="525" t="s">
        <v>76</v>
      </c>
      <c r="D15" s="311"/>
      <c r="E15" s="311"/>
      <c r="F15" s="451"/>
      <c r="G15" s="257"/>
      <c r="H15" s="311"/>
      <c r="I15" s="850"/>
    </row>
    <row r="16" spans="1:9">
      <c r="A16" s="694" t="s">
        <v>77</v>
      </c>
      <c r="B16" s="618">
        <v>2215</v>
      </c>
      <c r="C16" s="304" t="s">
        <v>148</v>
      </c>
      <c r="D16" s="311"/>
      <c r="E16" s="311"/>
      <c r="F16" s="236"/>
      <c r="G16" s="451"/>
      <c r="H16" s="311"/>
      <c r="I16" s="850"/>
    </row>
    <row r="17" spans="1:9">
      <c r="A17" s="694"/>
      <c r="B17" s="619">
        <v>1</v>
      </c>
      <c r="C17" s="620" t="s">
        <v>86</v>
      </c>
      <c r="D17" s="310"/>
      <c r="E17" s="310"/>
      <c r="F17" s="235"/>
      <c r="G17" s="451"/>
      <c r="H17" s="310"/>
      <c r="I17" s="851"/>
    </row>
    <row r="18" spans="1:9">
      <c r="A18" s="694"/>
      <c r="B18" s="125">
        <v>1.0009999999999999</v>
      </c>
      <c r="C18" s="304" t="s">
        <v>78</v>
      </c>
      <c r="D18" s="237"/>
      <c r="E18" s="237"/>
      <c r="F18" s="235"/>
      <c r="G18" s="237"/>
      <c r="H18" s="235"/>
      <c r="I18" s="717"/>
    </row>
    <row r="19" spans="1:9">
      <c r="A19" s="694"/>
      <c r="B19" s="166">
        <v>34</v>
      </c>
      <c r="C19" s="144" t="s">
        <v>295</v>
      </c>
      <c r="D19" s="237"/>
      <c r="E19" s="237"/>
      <c r="F19" s="235"/>
      <c r="G19" s="237"/>
      <c r="H19" s="237"/>
      <c r="I19" s="431"/>
    </row>
    <row r="20" spans="1:9">
      <c r="A20" s="694"/>
      <c r="B20" s="166">
        <v>54</v>
      </c>
      <c r="C20" s="620" t="s">
        <v>346</v>
      </c>
      <c r="D20" s="310"/>
      <c r="E20" s="310"/>
      <c r="F20" s="235"/>
      <c r="G20" s="451"/>
      <c r="H20" s="310"/>
      <c r="I20" s="851"/>
    </row>
    <row r="21" spans="1:9">
      <c r="A21" s="694"/>
      <c r="B21" s="621" t="s">
        <v>347</v>
      </c>
      <c r="C21" s="620" t="s">
        <v>249</v>
      </c>
      <c r="D21" s="628"/>
      <c r="E21" s="627"/>
      <c r="F21" s="765">
        <v>1983</v>
      </c>
      <c r="G21" s="315"/>
      <c r="H21" s="627">
        <f>SUM(F21:G21)</f>
        <v>1983</v>
      </c>
      <c r="I21" s="852" t="s">
        <v>430</v>
      </c>
    </row>
    <row r="22" spans="1:9">
      <c r="A22" s="694" t="s">
        <v>72</v>
      </c>
      <c r="B22" s="166">
        <v>54</v>
      </c>
      <c r="C22" s="620" t="s">
        <v>346</v>
      </c>
      <c r="D22" s="628"/>
      <c r="E22" s="627"/>
      <c r="F22" s="313">
        <f>SUM(F21:F21)</f>
        <v>1983</v>
      </c>
      <c r="G22" s="313"/>
      <c r="H22" s="313">
        <f t="shared" ref="H22" si="0">SUM(H21:H21)</f>
        <v>1983</v>
      </c>
      <c r="I22" s="853"/>
    </row>
    <row r="23" spans="1:9">
      <c r="A23" s="694" t="s">
        <v>72</v>
      </c>
      <c r="B23" s="166">
        <v>34</v>
      </c>
      <c r="C23" s="144" t="s">
        <v>295</v>
      </c>
      <c r="D23" s="310"/>
      <c r="E23" s="625"/>
      <c r="F23" s="238">
        <f>F22</f>
        <v>1983</v>
      </c>
      <c r="G23" s="238"/>
      <c r="H23" s="238">
        <f t="shared" ref="H23" si="1">H22</f>
        <v>1983</v>
      </c>
      <c r="I23" s="851"/>
    </row>
    <row r="24" spans="1:9">
      <c r="A24" s="694" t="s">
        <v>72</v>
      </c>
      <c r="B24" s="125">
        <v>1.0009999999999999</v>
      </c>
      <c r="C24" s="304" t="s">
        <v>78</v>
      </c>
      <c r="D24" s="253"/>
      <c r="E24" s="273"/>
      <c r="F24" s="272">
        <f t="shared" ref="F24" si="2">F23</f>
        <v>1983</v>
      </c>
      <c r="G24" s="272"/>
      <c r="H24" s="272">
        <f t="shared" ref="H24" si="3">H23</f>
        <v>1983</v>
      </c>
      <c r="I24" s="709"/>
    </row>
    <row r="25" spans="1:9">
      <c r="A25" s="694" t="s">
        <v>72</v>
      </c>
      <c r="B25" s="619">
        <v>1</v>
      </c>
      <c r="C25" s="620" t="s">
        <v>86</v>
      </c>
      <c r="D25" s="310"/>
      <c r="E25" s="626"/>
      <c r="F25" s="513">
        <f>F24</f>
        <v>1983</v>
      </c>
      <c r="G25" s="513"/>
      <c r="H25" s="513">
        <f t="shared" ref="H25" si="4">H24</f>
        <v>1983</v>
      </c>
      <c r="I25" s="850"/>
    </row>
    <row r="26" spans="1:9">
      <c r="A26" s="694"/>
      <c r="B26" s="619"/>
      <c r="C26" s="620"/>
      <c r="D26" s="310"/>
      <c r="E26" s="310"/>
      <c r="F26" s="451"/>
      <c r="G26" s="451"/>
      <c r="H26" s="310"/>
      <c r="I26" s="851"/>
    </row>
    <row r="27" spans="1:9">
      <c r="A27" s="694"/>
      <c r="B27" s="619">
        <v>2</v>
      </c>
      <c r="C27" s="620" t="s">
        <v>190</v>
      </c>
      <c r="D27" s="310"/>
      <c r="E27" s="310"/>
      <c r="F27" s="235"/>
      <c r="G27" s="451"/>
      <c r="H27" s="310"/>
      <c r="I27" s="851"/>
    </row>
    <row r="28" spans="1:9">
      <c r="A28" s="694"/>
      <c r="B28" s="125">
        <v>2.1070000000000002</v>
      </c>
      <c r="C28" s="304" t="s">
        <v>296</v>
      </c>
      <c r="D28" s="310"/>
      <c r="E28" s="310"/>
      <c r="F28" s="451"/>
      <c r="G28" s="451"/>
      <c r="H28" s="310"/>
      <c r="I28" s="851"/>
    </row>
    <row r="29" spans="1:9">
      <c r="A29" s="694"/>
      <c r="B29" s="166">
        <v>60</v>
      </c>
      <c r="C29" s="620" t="s">
        <v>138</v>
      </c>
      <c r="D29" s="310"/>
      <c r="E29" s="310"/>
      <c r="F29" s="451"/>
      <c r="G29" s="451"/>
      <c r="H29" s="310"/>
      <c r="I29" s="851"/>
    </row>
    <row r="30" spans="1:9">
      <c r="A30" s="694"/>
      <c r="B30" s="166">
        <v>45</v>
      </c>
      <c r="C30" s="620" t="s">
        <v>391</v>
      </c>
      <c r="D30" s="310"/>
      <c r="E30" s="310"/>
      <c r="F30" s="235"/>
      <c r="G30" s="451"/>
      <c r="H30" s="310"/>
      <c r="I30" s="851"/>
    </row>
    <row r="31" spans="1:9">
      <c r="A31" s="694"/>
      <c r="B31" s="166" t="s">
        <v>331</v>
      </c>
      <c r="C31" s="620" t="s">
        <v>249</v>
      </c>
      <c r="D31" s="310"/>
      <c r="E31" s="626"/>
      <c r="F31" s="513">
        <v>1250</v>
      </c>
      <c r="G31" s="513"/>
      <c r="H31" s="626">
        <f>SUM(F31:G31)</f>
        <v>1250</v>
      </c>
      <c r="I31" s="850" t="s">
        <v>433</v>
      </c>
    </row>
    <row r="32" spans="1:9">
      <c r="A32" s="694" t="s">
        <v>72</v>
      </c>
      <c r="B32" s="166">
        <v>60</v>
      </c>
      <c r="C32" s="620" t="s">
        <v>138</v>
      </c>
      <c r="D32" s="310"/>
      <c r="E32" s="626"/>
      <c r="F32" s="513">
        <f t="shared" ref="F32:H32" si="5">SUM(F31:F31)</f>
        <v>1250</v>
      </c>
      <c r="G32" s="513"/>
      <c r="H32" s="626">
        <f t="shared" si="5"/>
        <v>1250</v>
      </c>
      <c r="I32" s="851"/>
    </row>
    <row r="33" spans="1:9">
      <c r="A33" s="694" t="s">
        <v>72</v>
      </c>
      <c r="B33" s="125">
        <v>2.1070000000000002</v>
      </c>
      <c r="C33" s="304" t="s">
        <v>296</v>
      </c>
      <c r="D33" s="310"/>
      <c r="E33" s="625"/>
      <c r="F33" s="238">
        <f t="shared" ref="F33:H34" si="6">F32</f>
        <v>1250</v>
      </c>
      <c r="G33" s="469"/>
      <c r="H33" s="625">
        <f t="shared" si="6"/>
        <v>1250</v>
      </c>
      <c r="I33" s="851"/>
    </row>
    <row r="34" spans="1:9">
      <c r="A34" s="694" t="s">
        <v>72</v>
      </c>
      <c r="B34" s="619">
        <v>2</v>
      </c>
      <c r="C34" s="620" t="s">
        <v>190</v>
      </c>
      <c r="D34" s="310"/>
      <c r="E34" s="626"/>
      <c r="F34" s="513">
        <f t="shared" si="6"/>
        <v>1250</v>
      </c>
      <c r="G34" s="513"/>
      <c r="H34" s="626">
        <f t="shared" si="6"/>
        <v>1250</v>
      </c>
      <c r="I34" s="850"/>
    </row>
    <row r="35" spans="1:9">
      <c r="A35" s="694" t="s">
        <v>72</v>
      </c>
      <c r="B35" s="618">
        <v>2215</v>
      </c>
      <c r="C35" s="304" t="s">
        <v>148</v>
      </c>
      <c r="D35" s="626"/>
      <c r="E35" s="626"/>
      <c r="F35" s="513">
        <f t="shared" ref="F35" si="7">F25+F34</f>
        <v>3233</v>
      </c>
      <c r="G35" s="513"/>
      <c r="H35" s="513">
        <f t="shared" ref="H35" si="8">H25+H34</f>
        <v>3233</v>
      </c>
      <c r="I35" s="851"/>
    </row>
    <row r="36" spans="1:9">
      <c r="A36" s="622" t="s">
        <v>72</v>
      </c>
      <c r="B36" s="623"/>
      <c r="C36" s="312" t="s">
        <v>76</v>
      </c>
      <c r="D36" s="240"/>
      <c r="E36" s="240"/>
      <c r="F36" s="241">
        <f>F35</f>
        <v>3233</v>
      </c>
      <c r="G36" s="241"/>
      <c r="H36" s="241">
        <f t="shared" ref="H36" si="9">H35</f>
        <v>3233</v>
      </c>
      <c r="I36" s="717"/>
    </row>
    <row r="37" spans="1:9">
      <c r="A37" s="694"/>
      <c r="B37" s="624"/>
      <c r="C37" s="304"/>
      <c r="D37" s="310"/>
      <c r="E37" s="310"/>
      <c r="F37" s="451"/>
      <c r="G37" s="451"/>
      <c r="H37" s="310"/>
      <c r="I37" s="851"/>
    </row>
    <row r="38" spans="1:9">
      <c r="A38" s="694"/>
      <c r="B38" s="624"/>
      <c r="C38" s="304" t="s">
        <v>33</v>
      </c>
      <c r="D38" s="310"/>
      <c r="E38" s="310"/>
      <c r="F38" s="451"/>
      <c r="G38" s="451"/>
      <c r="H38" s="310"/>
      <c r="I38" s="851"/>
    </row>
    <row r="39" spans="1:9" ht="15" customHeight="1">
      <c r="A39" s="694" t="s">
        <v>77</v>
      </c>
      <c r="B39" s="618">
        <v>4215</v>
      </c>
      <c r="C39" s="304" t="s">
        <v>151</v>
      </c>
      <c r="D39" s="237"/>
      <c r="E39" s="237"/>
      <c r="F39" s="235"/>
      <c r="G39" s="237"/>
      <c r="H39" s="235"/>
      <c r="I39" s="717"/>
    </row>
    <row r="40" spans="1:9">
      <c r="A40" s="694"/>
      <c r="B40" s="619">
        <v>1</v>
      </c>
      <c r="C40" s="620" t="s">
        <v>86</v>
      </c>
      <c r="D40" s="237"/>
      <c r="E40" s="237"/>
      <c r="F40" s="235"/>
      <c r="G40" s="237"/>
      <c r="H40" s="235"/>
      <c r="I40" s="717"/>
    </row>
    <row r="41" spans="1:9">
      <c r="A41" s="694"/>
      <c r="B41" s="125">
        <v>1.101</v>
      </c>
      <c r="C41" s="304" t="s">
        <v>189</v>
      </c>
      <c r="D41" s="237"/>
      <c r="E41" s="237"/>
      <c r="F41" s="235"/>
      <c r="G41" s="237"/>
      <c r="H41" s="235"/>
      <c r="I41" s="717"/>
    </row>
    <row r="42" spans="1:9" ht="28.2" customHeight="1">
      <c r="A42" s="694"/>
      <c r="B42" s="619">
        <v>71</v>
      </c>
      <c r="C42" s="620" t="s">
        <v>414</v>
      </c>
      <c r="D42" s="237"/>
      <c r="E42" s="237"/>
      <c r="F42" s="235"/>
      <c r="G42" s="237"/>
      <c r="H42" s="235"/>
      <c r="I42" s="717"/>
    </row>
    <row r="43" spans="1:9" ht="15" customHeight="1">
      <c r="A43" s="694"/>
      <c r="B43" s="619" t="s">
        <v>294</v>
      </c>
      <c r="C43" s="620" t="s">
        <v>415</v>
      </c>
      <c r="D43" s="237"/>
      <c r="E43" s="240"/>
      <c r="F43" s="241">
        <v>30000</v>
      </c>
      <c r="G43" s="240"/>
      <c r="H43" s="241">
        <f>SUM(F43:G43)</f>
        <v>30000</v>
      </c>
      <c r="I43" s="717" t="s">
        <v>434</v>
      </c>
    </row>
    <row r="44" spans="1:9" ht="28.2" customHeight="1">
      <c r="A44" s="694" t="s">
        <v>72</v>
      </c>
      <c r="B44" s="619">
        <v>71</v>
      </c>
      <c r="C44" s="620" t="s">
        <v>414</v>
      </c>
      <c r="D44" s="237"/>
      <c r="E44" s="242"/>
      <c r="F44" s="238">
        <f>SUM(F43:F43)</f>
        <v>30000</v>
      </c>
      <c r="G44" s="238"/>
      <c r="H44" s="238">
        <f t="shared" ref="H44" si="10">SUM(H43:H43)</f>
        <v>30000</v>
      </c>
      <c r="I44" s="717"/>
    </row>
    <row r="45" spans="1:9" ht="15" customHeight="1">
      <c r="A45" s="694" t="s">
        <v>72</v>
      </c>
      <c r="B45" s="125">
        <v>1.101</v>
      </c>
      <c r="C45" s="304" t="s">
        <v>189</v>
      </c>
      <c r="D45" s="62"/>
      <c r="E45" s="314"/>
      <c r="F45" s="314">
        <f>F44</f>
        <v>30000</v>
      </c>
      <c r="G45" s="314"/>
      <c r="H45" s="314">
        <f t="shared" ref="H45:H47" si="11">H44</f>
        <v>30000</v>
      </c>
      <c r="I45" s="190"/>
    </row>
    <row r="46" spans="1:9" ht="15" customHeight="1">
      <c r="A46" s="694" t="s">
        <v>72</v>
      </c>
      <c r="B46" s="619">
        <v>1</v>
      </c>
      <c r="C46" s="620" t="s">
        <v>86</v>
      </c>
      <c r="D46" s="59"/>
      <c r="E46" s="712"/>
      <c r="F46" s="712">
        <f>F45</f>
        <v>30000</v>
      </c>
      <c r="G46" s="712"/>
      <c r="H46" s="712">
        <f t="shared" si="11"/>
        <v>30000</v>
      </c>
    </row>
    <row r="47" spans="1:9" ht="15" customHeight="1">
      <c r="A47" s="694" t="s">
        <v>72</v>
      </c>
      <c r="B47" s="618">
        <v>4215</v>
      </c>
      <c r="C47" s="304" t="s">
        <v>151</v>
      </c>
      <c r="D47" s="711"/>
      <c r="E47" s="711"/>
      <c r="F47" s="711">
        <f>F46</f>
        <v>30000</v>
      </c>
      <c r="G47" s="711"/>
      <c r="H47" s="711">
        <f t="shared" si="11"/>
        <v>30000</v>
      </c>
    </row>
    <row r="48" spans="1:9" ht="15" customHeight="1">
      <c r="A48" s="622" t="s">
        <v>72</v>
      </c>
      <c r="B48" s="623"/>
      <c r="C48" s="312" t="s">
        <v>33</v>
      </c>
      <c r="D48" s="711"/>
      <c r="E48" s="711"/>
      <c r="F48" s="711">
        <f t="shared" ref="F48:H48" si="12">F47</f>
        <v>30000</v>
      </c>
      <c r="G48" s="711"/>
      <c r="H48" s="711">
        <f t="shared" si="12"/>
        <v>30000</v>
      </c>
    </row>
    <row r="49" spans="1:9" ht="15" customHeight="1">
      <c r="A49" s="622" t="s">
        <v>72</v>
      </c>
      <c r="B49" s="623"/>
      <c r="C49" s="312" t="s">
        <v>73</v>
      </c>
      <c r="D49" s="711"/>
      <c r="E49" s="711"/>
      <c r="F49" s="711">
        <f>F48+F36</f>
        <v>33233</v>
      </c>
      <c r="G49" s="711"/>
      <c r="H49" s="711">
        <f t="shared" ref="H49" si="13">H48+H36</f>
        <v>33233</v>
      </c>
    </row>
    <row r="51" spans="1:9" s="833" customFormat="1" ht="15" customHeight="1">
      <c r="A51" s="827" t="s">
        <v>511</v>
      </c>
      <c r="B51" s="582"/>
      <c r="C51" s="589"/>
      <c r="D51" s="854"/>
      <c r="E51" s="854"/>
      <c r="F51" s="854"/>
      <c r="G51" s="589"/>
      <c r="H51" s="589"/>
      <c r="I51" s="834"/>
    </row>
    <row r="52" spans="1:9" s="833" customFormat="1">
      <c r="A52" s="825" t="s">
        <v>430</v>
      </c>
      <c r="B52" s="827" t="s">
        <v>510</v>
      </c>
      <c r="D52" s="517"/>
      <c r="E52" s="517"/>
      <c r="F52" s="517"/>
      <c r="I52" s="834"/>
    </row>
    <row r="53" spans="1:9" s="833" customFormat="1">
      <c r="A53" s="825" t="s">
        <v>433</v>
      </c>
      <c r="B53" s="827" t="s">
        <v>526</v>
      </c>
      <c r="D53" s="517"/>
      <c r="E53" s="517"/>
      <c r="F53" s="517"/>
      <c r="I53" s="834"/>
    </row>
    <row r="54" spans="1:9" s="833" customFormat="1">
      <c r="A54" s="825" t="s">
        <v>434</v>
      </c>
      <c r="B54" s="827" t="s">
        <v>438</v>
      </c>
      <c r="D54" s="517"/>
      <c r="E54" s="517"/>
      <c r="F54" s="517"/>
      <c r="I54" s="834"/>
    </row>
  </sheetData>
  <autoFilter ref="A14:I44">
    <filterColumn colId="4"/>
    <filterColumn colId="8"/>
  </autoFilter>
  <mergeCells count="3">
    <mergeCell ref="A3:H3"/>
    <mergeCell ref="A1:H1"/>
    <mergeCell ref="A2:H2"/>
  </mergeCells>
  <printOptions horizontalCentered="1"/>
  <pageMargins left="0.55118110236220474" right="0.55118110236220474" top="0.74803149606299213" bottom="1.5748031496062993" header="0.51181102362204722" footer="1.1811023622047245"/>
  <pageSetup paperSize="9" scale="93" firstPageNumber="17" orientation="portrait" blackAndWhite="1" useFirstPageNumber="1" r:id="rId1"/>
  <headerFooter alignWithMargins="0">
    <oddHeader xml:space="preserve">&amp;C   </oddHeader>
    <oddFooter>&amp;C&amp;"Times New Roman,Bold"&amp;P</oddFooter>
  </headerFooter>
</worksheet>
</file>

<file path=xl/worksheets/sheet17.xml><?xml version="1.0" encoding="utf-8"?>
<worksheet xmlns="http://schemas.openxmlformats.org/spreadsheetml/2006/main" xmlns:r="http://schemas.openxmlformats.org/officeDocument/2006/relationships">
  <sheetPr syncVertical="1" syncRef="A1" transitionEvaluation="1" codeName="Sheet27">
    <tabColor theme="9" tint="-0.249977111117893"/>
  </sheetPr>
  <dimension ref="A1:I50"/>
  <sheetViews>
    <sheetView view="pageBreakPreview" zoomScaleNormal="115" zoomScaleSheetLayoutView="100" workbookViewId="0">
      <selection activeCell="J4" sqref="J1:AH1048576"/>
    </sheetView>
  </sheetViews>
  <sheetFormatPr defaultColWidth="11" defaultRowHeight="13.2"/>
  <cols>
    <col min="1" max="1" width="6.6640625" style="210" customWidth="1"/>
    <col min="2" max="2" width="8.109375" style="82" customWidth="1"/>
    <col min="3" max="3" width="39.6640625" style="70" customWidth="1"/>
    <col min="4" max="4" width="7.6640625" style="15" customWidth="1"/>
    <col min="5" max="5" width="9.6640625" style="15" customWidth="1"/>
    <col min="6" max="6" width="9.44140625" style="15" hidden="1" customWidth="1"/>
    <col min="7" max="8" width="9.6640625" style="14" customWidth="1"/>
    <col min="9" max="9" width="3.5546875" style="14" customWidth="1"/>
    <col min="10" max="16384" width="11" style="14"/>
  </cols>
  <sheetData>
    <row r="1" spans="1:9">
      <c r="A1" s="926" t="s">
        <v>105</v>
      </c>
      <c r="B1" s="926"/>
      <c r="C1" s="926"/>
      <c r="D1" s="926"/>
      <c r="E1" s="926"/>
      <c r="F1" s="926"/>
      <c r="G1" s="926"/>
      <c r="H1" s="926"/>
      <c r="I1" s="683"/>
    </row>
    <row r="2" spans="1:9">
      <c r="A2" s="926" t="s">
        <v>106</v>
      </c>
      <c r="B2" s="926"/>
      <c r="C2" s="926"/>
      <c r="D2" s="926"/>
      <c r="E2" s="926"/>
      <c r="F2" s="926"/>
      <c r="G2" s="926"/>
      <c r="H2" s="926"/>
      <c r="I2" s="683"/>
    </row>
    <row r="3" spans="1:9">
      <c r="A3" s="908" t="s">
        <v>385</v>
      </c>
      <c r="B3" s="908"/>
      <c r="C3" s="908"/>
      <c r="D3" s="908"/>
      <c r="E3" s="908"/>
      <c r="F3" s="908"/>
      <c r="G3" s="908"/>
      <c r="H3" s="908"/>
      <c r="I3" s="673"/>
    </row>
    <row r="4" spans="1:9" ht="7.95" customHeight="1">
      <c r="A4" s="34"/>
      <c r="B4" s="909"/>
      <c r="C4" s="909"/>
      <c r="D4" s="909"/>
      <c r="E4" s="909"/>
      <c r="F4" s="909"/>
      <c r="G4" s="909"/>
      <c r="H4" s="909"/>
      <c r="I4" s="674"/>
    </row>
    <row r="5" spans="1:9">
      <c r="A5" s="34"/>
      <c r="B5" s="30"/>
      <c r="C5" s="30"/>
      <c r="D5" s="35"/>
      <c r="E5" s="36" t="s">
        <v>27</v>
      </c>
      <c r="G5" s="36" t="s">
        <v>28</v>
      </c>
      <c r="H5" s="36" t="s">
        <v>135</v>
      </c>
      <c r="I5" s="33"/>
    </row>
    <row r="6" spans="1:9">
      <c r="A6" s="34"/>
      <c r="B6" s="37" t="s">
        <v>29</v>
      </c>
      <c r="C6" s="30" t="s">
        <v>30</v>
      </c>
      <c r="D6" s="38" t="s">
        <v>73</v>
      </c>
      <c r="E6" s="32">
        <v>2688414</v>
      </c>
      <c r="G6" s="32">
        <v>2541576</v>
      </c>
      <c r="H6" s="32">
        <f>SUM(E6:G6)</f>
        <v>5229990</v>
      </c>
      <c r="I6" s="32"/>
    </row>
    <row r="7" spans="1:9">
      <c r="A7" s="34"/>
      <c r="B7" s="37" t="s">
        <v>31</v>
      </c>
      <c r="C7" s="39" t="s">
        <v>32</v>
      </c>
      <c r="D7" s="40"/>
      <c r="E7" s="33"/>
      <c r="G7" s="33"/>
      <c r="H7" s="33"/>
      <c r="I7" s="33"/>
    </row>
    <row r="8" spans="1:9">
      <c r="A8" s="34"/>
      <c r="B8" s="37"/>
      <c r="C8" s="39" t="s">
        <v>131</v>
      </c>
      <c r="D8" s="40" t="s">
        <v>73</v>
      </c>
      <c r="E8" s="385">
        <v>0</v>
      </c>
      <c r="G8" s="376">
        <f>H35</f>
        <v>350000</v>
      </c>
      <c r="H8" s="33">
        <f>SUM(E8:G8)</f>
        <v>350000</v>
      </c>
      <c r="I8" s="33"/>
    </row>
    <row r="9" spans="1:9">
      <c r="A9" s="34"/>
      <c r="B9" s="41" t="s">
        <v>72</v>
      </c>
      <c r="C9" s="30" t="s">
        <v>39</v>
      </c>
      <c r="D9" s="42" t="s">
        <v>73</v>
      </c>
      <c r="E9" s="43">
        <f>SUM(E6:E8)</f>
        <v>2688414</v>
      </c>
      <c r="G9" s="43">
        <f>SUM(G6:G8)</f>
        <v>2891576</v>
      </c>
      <c r="H9" s="43">
        <f>SUM(E9:G9)</f>
        <v>5579990</v>
      </c>
      <c r="I9" s="32"/>
    </row>
    <row r="10" spans="1:9">
      <c r="A10" s="34"/>
      <c r="B10" s="37"/>
      <c r="C10" s="30"/>
      <c r="D10" s="31"/>
      <c r="E10" s="31"/>
      <c r="F10" s="31"/>
      <c r="G10" s="38"/>
      <c r="H10" s="31"/>
      <c r="I10" s="31"/>
    </row>
    <row r="11" spans="1:9">
      <c r="A11" s="34"/>
      <c r="B11" s="37" t="s">
        <v>40</v>
      </c>
      <c r="C11" s="30" t="s">
        <v>41</v>
      </c>
      <c r="D11" s="30"/>
      <c r="E11" s="30"/>
      <c r="F11" s="30"/>
      <c r="G11" s="44"/>
      <c r="H11" s="30"/>
      <c r="I11" s="30"/>
    </row>
    <row r="12" spans="1:9" s="1" customFormat="1" ht="10.95" customHeight="1">
      <c r="A12" s="32"/>
      <c r="B12" s="377"/>
      <c r="C12" s="377"/>
      <c r="D12" s="377"/>
      <c r="E12" s="377"/>
      <c r="F12" s="377"/>
      <c r="G12" s="377"/>
      <c r="H12" s="377"/>
      <c r="I12" s="377"/>
    </row>
    <row r="13" spans="1:9" s="1" customFormat="1" ht="13.8" thickBot="1">
      <c r="A13" s="45"/>
      <c r="B13" s="910" t="s">
        <v>123</v>
      </c>
      <c r="C13" s="910"/>
      <c r="D13" s="910"/>
      <c r="E13" s="910"/>
      <c r="F13" s="910"/>
      <c r="G13" s="910"/>
      <c r="H13" s="910"/>
      <c r="I13" s="377"/>
    </row>
    <row r="14" spans="1:9" s="1" customFormat="1" ht="14.4" thickTop="1" thickBot="1">
      <c r="A14" s="45"/>
      <c r="B14" s="233"/>
      <c r="C14" s="233" t="s">
        <v>42</v>
      </c>
      <c r="D14" s="233"/>
      <c r="E14" s="233"/>
      <c r="F14" s="233"/>
      <c r="G14" s="233"/>
      <c r="H14" s="46" t="s">
        <v>72</v>
      </c>
      <c r="I14" s="33"/>
    </row>
    <row r="15" spans="1:9" ht="15" customHeight="1" thickTop="1">
      <c r="A15" s="546"/>
      <c r="B15" s="55"/>
      <c r="C15" s="58" t="s">
        <v>33</v>
      </c>
      <c r="D15" s="228"/>
      <c r="E15" s="228"/>
      <c r="F15" s="452"/>
      <c r="G15" s="453"/>
      <c r="H15" s="228"/>
      <c r="I15" s="53"/>
    </row>
    <row r="16" spans="1:9">
      <c r="A16" s="546" t="s">
        <v>77</v>
      </c>
      <c r="B16" s="57">
        <v>5054</v>
      </c>
      <c r="C16" s="58" t="s">
        <v>48</v>
      </c>
      <c r="D16" s="53"/>
      <c r="E16" s="53"/>
      <c r="F16" s="237"/>
      <c r="G16" s="237"/>
      <c r="H16" s="702"/>
      <c r="I16" s="702"/>
    </row>
    <row r="17" spans="1:9" ht="15" customHeight="1">
      <c r="A17" s="546"/>
      <c r="B17" s="63">
        <v>4</v>
      </c>
      <c r="C17" s="691" t="s">
        <v>124</v>
      </c>
      <c r="D17" s="53"/>
      <c r="E17" s="53"/>
      <c r="F17" s="237"/>
      <c r="G17" s="237"/>
      <c r="H17" s="702"/>
      <c r="I17" s="702"/>
    </row>
    <row r="18" spans="1:9" ht="13.95" customHeight="1">
      <c r="A18" s="546"/>
      <c r="B18" s="125">
        <v>4.3369999999999997</v>
      </c>
      <c r="C18" s="58" t="s">
        <v>95</v>
      </c>
      <c r="D18" s="72"/>
      <c r="E18" s="72"/>
      <c r="F18" s="253"/>
      <c r="G18" s="253"/>
      <c r="H18" s="701"/>
      <c r="I18" s="701"/>
    </row>
    <row r="19" spans="1:9">
      <c r="A19" s="546"/>
      <c r="B19" s="55">
        <v>60</v>
      </c>
      <c r="C19" s="691" t="s">
        <v>194</v>
      </c>
      <c r="D19" s="253"/>
      <c r="E19" s="253"/>
      <c r="F19" s="256"/>
      <c r="G19" s="253"/>
      <c r="H19" s="256"/>
      <c r="I19" s="256"/>
    </row>
    <row r="20" spans="1:9" ht="15" customHeight="1">
      <c r="A20" s="546"/>
      <c r="B20" s="55">
        <v>45</v>
      </c>
      <c r="C20" s="691" t="s">
        <v>391</v>
      </c>
      <c r="D20" s="253"/>
      <c r="E20" s="253"/>
      <c r="F20" s="256"/>
      <c r="G20" s="253"/>
      <c r="H20" s="256"/>
      <c r="I20" s="256"/>
    </row>
    <row r="21" spans="1:9" ht="52.8">
      <c r="A21" s="380" t="s">
        <v>211</v>
      </c>
      <c r="B21" s="55" t="s">
        <v>333</v>
      </c>
      <c r="C21" s="691" t="s">
        <v>512</v>
      </c>
      <c r="D21" s="253"/>
      <c r="E21" s="254"/>
      <c r="F21" s="271">
        <v>200000</v>
      </c>
      <c r="G21" s="254"/>
      <c r="H21" s="271">
        <f>F21+G21</f>
        <v>200000</v>
      </c>
      <c r="I21" s="256" t="s">
        <v>430</v>
      </c>
    </row>
    <row r="22" spans="1:9">
      <c r="A22" s="546" t="s">
        <v>72</v>
      </c>
      <c r="B22" s="55">
        <v>45</v>
      </c>
      <c r="C22" s="691" t="s">
        <v>391</v>
      </c>
      <c r="D22" s="253"/>
      <c r="E22" s="254"/>
      <c r="F22" s="271">
        <f>SUM(F21:F21)</f>
        <v>200000</v>
      </c>
      <c r="G22" s="271"/>
      <c r="H22" s="271">
        <f>SUM(H21:H21)</f>
        <v>200000</v>
      </c>
      <c r="I22" s="235"/>
    </row>
    <row r="23" spans="1:9" ht="15" customHeight="1">
      <c r="A23" s="546"/>
      <c r="B23" s="443"/>
      <c r="D23" s="253"/>
      <c r="E23" s="253"/>
      <c r="F23" s="256"/>
      <c r="G23" s="253"/>
      <c r="H23" s="235"/>
      <c r="I23" s="235"/>
    </row>
    <row r="24" spans="1:9">
      <c r="A24" s="546"/>
      <c r="B24" s="224">
        <v>46</v>
      </c>
      <c r="C24" s="691" t="s">
        <v>392</v>
      </c>
      <c r="D24" s="253"/>
      <c r="E24" s="253"/>
      <c r="F24" s="256"/>
      <c r="G24" s="253"/>
      <c r="H24" s="235"/>
      <c r="I24" s="235"/>
    </row>
    <row r="25" spans="1:9" ht="52.8">
      <c r="A25" s="546"/>
      <c r="B25" s="50" t="s">
        <v>348</v>
      </c>
      <c r="C25" s="691" t="s">
        <v>349</v>
      </c>
      <c r="D25" s="253"/>
      <c r="E25" s="254"/>
      <c r="F25" s="271">
        <v>100000</v>
      </c>
      <c r="G25" s="254"/>
      <c r="H25" s="271">
        <f t="shared" ref="H25" si="0">SUM(F25:G25)</f>
        <v>100000</v>
      </c>
      <c r="I25" s="256" t="s">
        <v>433</v>
      </c>
    </row>
    <row r="26" spans="1:9" ht="14.25" customHeight="1">
      <c r="A26" s="546" t="s">
        <v>72</v>
      </c>
      <c r="B26" s="224">
        <v>46</v>
      </c>
      <c r="C26" s="691" t="s">
        <v>392</v>
      </c>
      <c r="D26" s="253"/>
      <c r="E26" s="254"/>
      <c r="F26" s="271">
        <f>SUM(F25:F25)</f>
        <v>100000</v>
      </c>
      <c r="G26" s="254"/>
      <c r="H26" s="241">
        <f>SUM(H25:H25)</f>
        <v>100000</v>
      </c>
      <c r="I26" s="235"/>
    </row>
    <row r="27" spans="1:9">
      <c r="A27" s="546"/>
      <c r="B27" s="50"/>
      <c r="C27" s="691"/>
      <c r="D27" s="253"/>
      <c r="E27" s="253"/>
      <c r="F27" s="256"/>
      <c r="G27" s="253"/>
      <c r="H27" s="235"/>
      <c r="I27" s="235"/>
    </row>
    <row r="28" spans="1:9" ht="14.25" customHeight="1">
      <c r="A28" s="546"/>
      <c r="B28" s="224" t="s">
        <v>175</v>
      </c>
      <c r="C28" s="691" t="s">
        <v>393</v>
      </c>
      <c r="D28" s="253"/>
      <c r="E28" s="253"/>
      <c r="F28" s="256"/>
      <c r="G28" s="253"/>
      <c r="H28" s="235"/>
      <c r="I28" s="235"/>
    </row>
    <row r="29" spans="1:9" ht="52.8">
      <c r="A29" s="380" t="s">
        <v>211</v>
      </c>
      <c r="B29" s="224" t="s">
        <v>422</v>
      </c>
      <c r="C29" s="691" t="s">
        <v>513</v>
      </c>
      <c r="D29" s="253"/>
      <c r="E29" s="254"/>
      <c r="F29" s="271">
        <v>50000</v>
      </c>
      <c r="G29" s="254"/>
      <c r="H29" s="241">
        <f t="shared" ref="H29" si="1">SUM(F29:G29)</f>
        <v>50000</v>
      </c>
      <c r="I29" s="256" t="s">
        <v>433</v>
      </c>
    </row>
    <row r="30" spans="1:9">
      <c r="A30" s="546" t="s">
        <v>72</v>
      </c>
      <c r="B30" s="224" t="s">
        <v>175</v>
      </c>
      <c r="C30" s="691" t="s">
        <v>393</v>
      </c>
      <c r="D30" s="253"/>
      <c r="E30" s="254"/>
      <c r="F30" s="271">
        <f>SUM(F29:F29)</f>
        <v>50000</v>
      </c>
      <c r="G30" s="271"/>
      <c r="H30" s="271">
        <f>SUM(H29:H29)</f>
        <v>50000</v>
      </c>
      <c r="I30" s="235"/>
    </row>
    <row r="31" spans="1:9">
      <c r="A31" s="546" t="s">
        <v>72</v>
      </c>
      <c r="B31" s="55">
        <v>60</v>
      </c>
      <c r="C31" s="691" t="s">
        <v>194</v>
      </c>
      <c r="D31" s="237"/>
      <c r="E31" s="242"/>
      <c r="F31" s="238">
        <f>F30+F26+F22</f>
        <v>350000</v>
      </c>
      <c r="G31" s="238"/>
      <c r="H31" s="238">
        <f t="shared" ref="H31" si="2">H30+H26+H22</f>
        <v>350000</v>
      </c>
      <c r="I31" s="235"/>
    </row>
    <row r="32" spans="1:9">
      <c r="A32" s="546" t="s">
        <v>72</v>
      </c>
      <c r="B32" s="125">
        <v>4.3369999999999997</v>
      </c>
      <c r="C32" s="58" t="s">
        <v>95</v>
      </c>
      <c r="D32" s="237"/>
      <c r="E32" s="237"/>
      <c r="F32" s="235">
        <f>F31</f>
        <v>350000</v>
      </c>
      <c r="G32" s="235"/>
      <c r="H32" s="235">
        <f t="shared" ref="H32:H34" si="3">H31</f>
        <v>350000</v>
      </c>
      <c r="I32" s="235"/>
    </row>
    <row r="33" spans="1:9" ht="15" customHeight="1">
      <c r="A33" s="546" t="s">
        <v>72</v>
      </c>
      <c r="B33" s="63">
        <v>4</v>
      </c>
      <c r="C33" s="691" t="s">
        <v>124</v>
      </c>
      <c r="D33" s="237"/>
      <c r="E33" s="242"/>
      <c r="F33" s="238">
        <f>F32</f>
        <v>350000</v>
      </c>
      <c r="G33" s="238"/>
      <c r="H33" s="238">
        <f t="shared" si="3"/>
        <v>350000</v>
      </c>
      <c r="I33" s="235"/>
    </row>
    <row r="34" spans="1:9">
      <c r="A34" s="546" t="s">
        <v>72</v>
      </c>
      <c r="B34" s="57">
        <v>5054</v>
      </c>
      <c r="C34" s="58" t="s">
        <v>48</v>
      </c>
      <c r="D34" s="711"/>
      <c r="F34" s="15">
        <f>F33</f>
        <v>350000</v>
      </c>
      <c r="G34" s="15"/>
      <c r="H34" s="15">
        <f t="shared" si="3"/>
        <v>350000</v>
      </c>
    </row>
    <row r="35" spans="1:9">
      <c r="A35" s="64" t="s">
        <v>72</v>
      </c>
      <c r="B35" s="65"/>
      <c r="C35" s="66" t="s">
        <v>33</v>
      </c>
      <c r="D35" s="59"/>
      <c r="E35" s="712"/>
      <c r="F35" s="712">
        <f t="shared" ref="F35" si="4">F34</f>
        <v>350000</v>
      </c>
      <c r="G35" s="712"/>
      <c r="H35" s="712">
        <f t="shared" ref="H35" si="5">H34</f>
        <v>350000</v>
      </c>
    </row>
    <row r="36" spans="1:9">
      <c r="A36" s="64" t="s">
        <v>72</v>
      </c>
      <c r="B36" s="65"/>
      <c r="C36" s="66" t="s">
        <v>73</v>
      </c>
      <c r="D36" s="770"/>
      <c r="E36" s="770"/>
      <c r="F36" s="770">
        <f>F35</f>
        <v>350000</v>
      </c>
      <c r="G36" s="770"/>
      <c r="H36" s="770">
        <f t="shared" ref="H36" si="6">H35</f>
        <v>350000</v>
      </c>
      <c r="I36" s="124"/>
    </row>
    <row r="37" spans="1:9">
      <c r="G37" s="15"/>
      <c r="H37" s="15"/>
      <c r="I37" s="15"/>
    </row>
    <row r="38" spans="1:9">
      <c r="A38" s="771" t="s">
        <v>211</v>
      </c>
      <c r="B38" s="611" t="s">
        <v>428</v>
      </c>
      <c r="G38" s="15"/>
      <c r="H38" s="15"/>
      <c r="I38" s="15"/>
    </row>
    <row r="39" spans="1:9">
      <c r="A39" s="605" t="s">
        <v>439</v>
      </c>
      <c r="B39" s="855"/>
      <c r="G39" s="15"/>
      <c r="H39" s="15"/>
      <c r="I39" s="15"/>
    </row>
    <row r="40" spans="1:9">
      <c r="A40" s="856" t="s">
        <v>430</v>
      </c>
      <c r="B40" s="605" t="s">
        <v>438</v>
      </c>
      <c r="G40" s="15"/>
      <c r="H40" s="15"/>
      <c r="I40" s="15"/>
    </row>
    <row r="41" spans="1:9" s="74" customFormat="1">
      <c r="A41" s="856" t="s">
        <v>433</v>
      </c>
      <c r="B41" s="611" t="s">
        <v>468</v>
      </c>
      <c r="C41" s="70"/>
      <c r="D41" s="15"/>
      <c r="E41" s="15"/>
      <c r="F41" s="15"/>
      <c r="G41" s="15"/>
      <c r="H41" s="15"/>
      <c r="I41" s="15"/>
    </row>
    <row r="42" spans="1:9" s="74" customFormat="1">
      <c r="A42" s="210"/>
      <c r="B42" s="82"/>
      <c r="C42" s="70"/>
      <c r="D42" s="15"/>
      <c r="E42" s="15"/>
      <c r="F42" s="15"/>
      <c r="G42" s="15"/>
      <c r="H42" s="15"/>
      <c r="I42" s="15"/>
    </row>
    <row r="43" spans="1:9" s="74" customFormat="1">
      <c r="A43" s="210"/>
      <c r="B43" s="82"/>
      <c r="C43" s="70"/>
      <c r="D43" s="15"/>
      <c r="E43" s="15"/>
      <c r="F43" s="15"/>
      <c r="G43" s="15"/>
      <c r="H43" s="15"/>
      <c r="I43" s="15"/>
    </row>
    <row r="44" spans="1:9" s="74" customFormat="1">
      <c r="A44" s="210"/>
      <c r="B44" s="82"/>
      <c r="C44" s="70"/>
    </row>
    <row r="45" spans="1:9" s="74" customFormat="1">
      <c r="A45" s="210"/>
      <c r="B45" s="70"/>
      <c r="C45" s="59"/>
      <c r="D45" s="15"/>
      <c r="E45" s="15"/>
      <c r="F45" s="15"/>
      <c r="G45" s="15"/>
      <c r="H45" s="15"/>
      <c r="I45" s="15"/>
    </row>
    <row r="46" spans="1:9" s="74" customFormat="1">
      <c r="A46" s="210"/>
      <c r="B46" s="70"/>
      <c r="C46" s="59"/>
      <c r="D46" s="15"/>
      <c r="E46" s="15"/>
      <c r="F46" s="15"/>
      <c r="G46" s="15"/>
      <c r="H46" s="15"/>
      <c r="I46" s="15"/>
    </row>
    <row r="47" spans="1:9" s="74" customFormat="1">
      <c r="A47" s="210"/>
      <c r="B47" s="70"/>
      <c r="C47" s="59"/>
      <c r="D47" s="15"/>
      <c r="E47" s="15"/>
      <c r="F47" s="14"/>
      <c r="G47" s="14"/>
      <c r="H47" s="15"/>
      <c r="I47" s="15"/>
    </row>
    <row r="48" spans="1:9" s="74" customFormat="1">
      <c r="A48" s="210"/>
      <c r="B48" s="70"/>
      <c r="C48" s="59"/>
      <c r="D48" s="15"/>
      <c r="E48" s="15"/>
      <c r="F48" s="14"/>
      <c r="G48" s="14"/>
      <c r="H48" s="15"/>
      <c r="I48" s="15"/>
    </row>
    <row r="49" spans="1:9" s="74" customFormat="1">
      <c r="A49" s="210"/>
      <c r="B49" s="70"/>
      <c r="C49" s="59"/>
      <c r="D49" s="15"/>
      <c r="E49" s="15"/>
      <c r="F49" s="14"/>
      <c r="G49" s="14"/>
      <c r="H49" s="15"/>
      <c r="I49" s="15"/>
    </row>
    <row r="50" spans="1:9">
      <c r="B50" s="70"/>
      <c r="C50" s="59"/>
      <c r="F50" s="14"/>
      <c r="H50" s="15"/>
      <c r="I50" s="15"/>
    </row>
  </sheetData>
  <autoFilter ref="A14:I49">
    <filterColumn colId="4"/>
    <filterColumn colId="8"/>
  </autoFilter>
  <mergeCells count="5">
    <mergeCell ref="B13:H13"/>
    <mergeCell ref="A3:H3"/>
    <mergeCell ref="B4:H4"/>
    <mergeCell ref="A1:H1"/>
    <mergeCell ref="A2:H2"/>
  </mergeCells>
  <printOptions horizontalCentered="1"/>
  <pageMargins left="0.55118110236220474" right="0.55118110236220474" top="0.74803149606299213" bottom="1.5748031496062993" header="0.51181102362204722" footer="1.1811023622047245"/>
  <pageSetup paperSize="9" scale="93" firstPageNumber="18" orientation="portrait" blackAndWhite="1" useFirstPageNumber="1" r:id="rId1"/>
  <headerFooter alignWithMargins="0">
    <oddHeader xml:space="preserve">&amp;C   </oddHeader>
    <oddFooter>&amp;C&amp;"Times New Roman,Bold" &amp;P</oddFooter>
  </headerFooter>
</worksheet>
</file>

<file path=xl/worksheets/sheet18.xml><?xml version="1.0" encoding="utf-8"?>
<worksheet xmlns="http://schemas.openxmlformats.org/spreadsheetml/2006/main" xmlns:r="http://schemas.openxmlformats.org/officeDocument/2006/relationships">
  <sheetPr syncVertical="1" syncRef="A1" transitionEvaluation="1" codeName="Sheet28">
    <tabColor theme="9" tint="-0.249977111117893"/>
  </sheetPr>
  <dimension ref="A1:I62"/>
  <sheetViews>
    <sheetView view="pageBreakPreview" zoomScaleNormal="160" zoomScaleSheetLayoutView="100" workbookViewId="0">
      <selection activeCell="J1" sqref="J1:W1048576"/>
    </sheetView>
  </sheetViews>
  <sheetFormatPr defaultColWidth="11" defaultRowHeight="13.2"/>
  <cols>
    <col min="1" max="1" width="8.5546875" style="86" customWidth="1"/>
    <col min="2" max="2" width="8.6640625" style="186" customWidth="1"/>
    <col min="3" max="3" width="39.6640625" style="185" customWidth="1"/>
    <col min="4" max="4" width="7.33203125" style="95" customWidth="1"/>
    <col min="5" max="5" width="10.6640625" style="95" customWidth="1"/>
    <col min="6" max="6" width="9.6640625" style="95" hidden="1" customWidth="1"/>
    <col min="7" max="8" width="10.6640625" style="83" customWidth="1"/>
    <col min="9" max="9" width="3.33203125" style="83" bestFit="1" customWidth="1"/>
    <col min="10" max="16384" width="11" style="83"/>
  </cols>
  <sheetData>
    <row r="1" spans="1:9" ht="13.35" customHeight="1">
      <c r="A1" s="921" t="s">
        <v>36</v>
      </c>
      <c r="B1" s="921"/>
      <c r="C1" s="921"/>
      <c r="D1" s="921"/>
      <c r="E1" s="921"/>
      <c r="F1" s="921"/>
      <c r="G1" s="921"/>
      <c r="H1" s="921"/>
      <c r="I1" s="679"/>
    </row>
    <row r="2" spans="1:9" ht="13.35" customHeight="1">
      <c r="A2" s="921" t="s">
        <v>329</v>
      </c>
      <c r="B2" s="921"/>
      <c r="C2" s="921"/>
      <c r="D2" s="921"/>
      <c r="E2" s="921"/>
      <c r="F2" s="921"/>
      <c r="G2" s="921"/>
      <c r="H2" s="921"/>
      <c r="I2" s="679"/>
    </row>
    <row r="3" spans="1:9" ht="13.35" customHeight="1">
      <c r="A3" s="908" t="s">
        <v>386</v>
      </c>
      <c r="B3" s="908"/>
      <c r="C3" s="908"/>
      <c r="D3" s="908"/>
      <c r="E3" s="908"/>
      <c r="F3" s="908"/>
      <c r="G3" s="908"/>
      <c r="H3" s="908"/>
      <c r="I3" s="673"/>
    </row>
    <row r="4" spans="1:9" ht="13.8">
      <c r="A4" s="34"/>
      <c r="B4" s="674"/>
      <c r="C4" s="674"/>
      <c r="D4" s="674"/>
      <c r="E4" s="721"/>
      <c r="F4" s="674"/>
      <c r="G4" s="674"/>
      <c r="H4" s="674"/>
      <c r="I4" s="674"/>
    </row>
    <row r="5" spans="1:9" ht="15" customHeight="1">
      <c r="A5" s="34"/>
      <c r="B5" s="30"/>
      <c r="C5" s="30"/>
      <c r="D5" s="35"/>
      <c r="E5" s="36" t="s">
        <v>27</v>
      </c>
      <c r="G5" s="36" t="s">
        <v>28</v>
      </c>
      <c r="H5" s="36" t="s">
        <v>135</v>
      </c>
      <c r="I5" s="33"/>
    </row>
    <row r="6" spans="1:9" ht="15" customHeight="1">
      <c r="A6" s="34"/>
      <c r="B6" s="37" t="s">
        <v>29</v>
      </c>
      <c r="C6" s="30" t="s">
        <v>30</v>
      </c>
      <c r="D6" s="38" t="s">
        <v>73</v>
      </c>
      <c r="E6" s="32">
        <v>3616879</v>
      </c>
      <c r="G6" s="32">
        <v>2838863</v>
      </c>
      <c r="H6" s="32">
        <f>SUM(E6:G6)</f>
        <v>6455742</v>
      </c>
      <c r="I6" s="32"/>
    </row>
    <row r="7" spans="1:9" ht="15" customHeight="1">
      <c r="A7" s="34"/>
      <c r="B7" s="37" t="s">
        <v>31</v>
      </c>
      <c r="C7" s="39" t="s">
        <v>32</v>
      </c>
      <c r="D7" s="40"/>
      <c r="E7" s="33"/>
      <c r="G7" s="33"/>
      <c r="H7" s="33"/>
      <c r="I7" s="33"/>
    </row>
    <row r="8" spans="1:9" ht="15" customHeight="1">
      <c r="A8" s="34"/>
      <c r="B8" s="37"/>
      <c r="C8" s="39" t="s">
        <v>131</v>
      </c>
      <c r="D8" s="40" t="s">
        <v>73</v>
      </c>
      <c r="E8" s="33">
        <f>H35</f>
        <v>1009</v>
      </c>
      <c r="G8" s="376">
        <f>H53</f>
        <v>115395</v>
      </c>
      <c r="H8" s="33">
        <f>SUM(E8:G8)</f>
        <v>116404</v>
      </c>
      <c r="I8" s="33"/>
    </row>
    <row r="9" spans="1:9" ht="15" customHeight="1">
      <c r="A9" s="34"/>
      <c r="B9" s="41" t="s">
        <v>72</v>
      </c>
      <c r="C9" s="681" t="s">
        <v>39</v>
      </c>
      <c r="D9" s="42" t="s">
        <v>73</v>
      </c>
      <c r="E9" s="43">
        <f>SUM(E6:E8)</f>
        <v>3617888</v>
      </c>
      <c r="G9" s="43">
        <f>SUM(G6:G8)</f>
        <v>2954258</v>
      </c>
      <c r="H9" s="43">
        <f>SUM(E9:G9)</f>
        <v>6572146</v>
      </c>
      <c r="I9" s="32"/>
    </row>
    <row r="10" spans="1:9" ht="15" customHeight="1">
      <c r="A10" s="34"/>
      <c r="B10" s="37"/>
      <c r="C10" s="30"/>
      <c r="D10" s="31"/>
      <c r="E10" s="31"/>
      <c r="F10" s="31"/>
      <c r="G10" s="38"/>
      <c r="H10" s="31"/>
      <c r="I10" s="31"/>
    </row>
    <row r="11" spans="1:9" ht="15" customHeight="1">
      <c r="A11" s="34"/>
      <c r="B11" s="37" t="s">
        <v>40</v>
      </c>
      <c r="C11" s="30" t="s">
        <v>41</v>
      </c>
      <c r="D11" s="30"/>
      <c r="E11" s="30"/>
      <c r="F11" s="30"/>
      <c r="G11" s="44"/>
      <c r="H11" s="30"/>
      <c r="I11" s="30"/>
    </row>
    <row r="12" spans="1:9" s="1" customFormat="1" ht="12" customHeight="1">
      <c r="A12" s="32"/>
      <c r="B12" s="377"/>
      <c r="C12" s="377"/>
      <c r="D12" s="377"/>
      <c r="E12" s="377"/>
      <c r="F12" s="377"/>
      <c r="G12" s="377"/>
      <c r="H12" s="377"/>
      <c r="I12" s="377"/>
    </row>
    <row r="13" spans="1:9" s="1" customFormat="1" ht="13.8" thickBot="1">
      <c r="A13" s="45"/>
      <c r="B13" s="675"/>
      <c r="C13" s="675"/>
      <c r="D13" s="675"/>
      <c r="E13" s="722"/>
      <c r="F13" s="675"/>
      <c r="G13" s="675"/>
      <c r="H13" s="675" t="s">
        <v>123</v>
      </c>
      <c r="I13" s="377"/>
    </row>
    <row r="14" spans="1:9" s="1" customFormat="1" ht="14.4" thickTop="1" thickBot="1">
      <c r="A14" s="45"/>
      <c r="B14" s="233"/>
      <c r="C14" s="233" t="s">
        <v>42</v>
      </c>
      <c r="D14" s="233"/>
      <c r="E14" s="233"/>
      <c r="F14" s="233"/>
      <c r="G14" s="233"/>
      <c r="H14" s="46" t="s">
        <v>72</v>
      </c>
      <c r="I14" s="33"/>
    </row>
    <row r="15" spans="1:9" ht="15" customHeight="1" thickTop="1">
      <c r="A15" s="685"/>
      <c r="B15" s="98"/>
      <c r="C15" s="119" t="s">
        <v>76</v>
      </c>
      <c r="D15" s="87"/>
      <c r="E15" s="87"/>
      <c r="F15" s="451"/>
      <c r="G15" s="451"/>
      <c r="H15" s="87"/>
      <c r="I15" s="87"/>
    </row>
    <row r="16" spans="1:9" ht="15" customHeight="1">
      <c r="A16" s="680" t="s">
        <v>77</v>
      </c>
      <c r="B16" s="89">
        <v>2501</v>
      </c>
      <c r="C16" s="90" t="s">
        <v>297</v>
      </c>
      <c r="D16" s="87"/>
      <c r="E16" s="87"/>
      <c r="F16" s="451"/>
      <c r="G16" s="451"/>
      <c r="H16" s="87"/>
      <c r="I16" s="87"/>
    </row>
    <row r="17" spans="1:9" ht="15" customHeight="1">
      <c r="A17" s="680"/>
      <c r="B17" s="108">
        <v>1</v>
      </c>
      <c r="C17" s="460" t="s">
        <v>298</v>
      </c>
      <c r="D17" s="237"/>
      <c r="E17" s="237"/>
      <c r="F17" s="235"/>
      <c r="G17" s="237"/>
      <c r="H17" s="235"/>
      <c r="I17" s="235"/>
    </row>
    <row r="18" spans="1:9" ht="15" customHeight="1">
      <c r="A18" s="680"/>
      <c r="B18" s="109">
        <v>1.0009999999999999</v>
      </c>
      <c r="C18" s="90" t="s">
        <v>78</v>
      </c>
      <c r="D18" s="237"/>
      <c r="E18" s="237"/>
      <c r="F18" s="235"/>
      <c r="G18" s="237"/>
      <c r="H18" s="235"/>
      <c r="I18" s="235"/>
    </row>
    <row r="19" spans="1:9" ht="15" customHeight="1">
      <c r="A19" s="680"/>
      <c r="B19" s="84">
        <v>46</v>
      </c>
      <c r="C19" s="460" t="s">
        <v>392</v>
      </c>
      <c r="D19" s="237"/>
      <c r="E19" s="237"/>
      <c r="F19" s="235"/>
      <c r="G19" s="237"/>
      <c r="H19" s="235"/>
      <c r="I19" s="235"/>
    </row>
    <row r="20" spans="1:9" ht="15" customHeight="1">
      <c r="A20" s="680"/>
      <c r="B20" s="84">
        <v>81</v>
      </c>
      <c r="C20" s="460" t="s">
        <v>416</v>
      </c>
      <c r="D20" s="237"/>
      <c r="E20" s="237"/>
      <c r="F20" s="235"/>
      <c r="G20" s="237"/>
      <c r="H20" s="235"/>
      <c r="I20" s="235"/>
    </row>
    <row r="21" spans="1:9" ht="15" customHeight="1">
      <c r="A21" s="680"/>
      <c r="B21" s="84" t="s">
        <v>417</v>
      </c>
      <c r="C21" s="460" t="s">
        <v>80</v>
      </c>
      <c r="D21" s="87"/>
      <c r="E21" s="87"/>
      <c r="F21" s="718">
        <v>150</v>
      </c>
      <c r="G21" s="451"/>
      <c r="H21" s="87">
        <f>SUM(F21:G21)</f>
        <v>150</v>
      </c>
      <c r="I21" s="87"/>
    </row>
    <row r="22" spans="1:9" ht="15" customHeight="1">
      <c r="A22" s="680"/>
      <c r="B22" s="84" t="s">
        <v>418</v>
      </c>
      <c r="C22" s="460" t="s">
        <v>125</v>
      </c>
      <c r="D22" s="87"/>
      <c r="E22" s="87"/>
      <c r="F22" s="718">
        <v>50</v>
      </c>
      <c r="G22" s="451"/>
      <c r="H22" s="87">
        <f>SUM(F22:G22)</f>
        <v>50</v>
      </c>
      <c r="I22" s="87"/>
    </row>
    <row r="23" spans="1:9" ht="15" customHeight="1">
      <c r="A23" s="708"/>
      <c r="B23" s="84" t="s">
        <v>446</v>
      </c>
      <c r="C23" s="460" t="s">
        <v>505</v>
      </c>
      <c r="D23" s="87"/>
      <c r="E23" s="162"/>
      <c r="F23" s="762">
        <v>600</v>
      </c>
      <c r="G23" s="472"/>
      <c r="H23" s="162">
        <f>SUM(F23:G23)</f>
        <v>600</v>
      </c>
      <c r="I23" s="87"/>
    </row>
    <row r="24" spans="1:9" ht="15" customHeight="1">
      <c r="A24" s="680" t="s">
        <v>72</v>
      </c>
      <c r="B24" s="84">
        <v>81</v>
      </c>
      <c r="C24" s="460" t="s">
        <v>416</v>
      </c>
      <c r="D24" s="237"/>
      <c r="E24" s="240"/>
      <c r="F24" s="507">
        <f>SUM(F21:F23)</f>
        <v>800</v>
      </c>
      <c r="G24" s="241"/>
      <c r="H24" s="241">
        <f>SUM(H21:H23)</f>
        <v>800</v>
      </c>
      <c r="I24" s="235"/>
    </row>
    <row r="25" spans="1:9" ht="15" customHeight="1">
      <c r="A25" s="680" t="s">
        <v>72</v>
      </c>
      <c r="B25" s="84">
        <v>46</v>
      </c>
      <c r="C25" s="460" t="s">
        <v>392</v>
      </c>
      <c r="D25" s="237"/>
      <c r="E25" s="240"/>
      <c r="F25" s="241">
        <f>F24</f>
        <v>800</v>
      </c>
      <c r="G25" s="241"/>
      <c r="H25" s="241">
        <f t="shared" ref="H25" si="0">H24</f>
        <v>800</v>
      </c>
      <c r="I25" s="235"/>
    </row>
    <row r="26" spans="1:9" ht="15" customHeight="1">
      <c r="A26" s="680"/>
      <c r="B26" s="84"/>
      <c r="C26" s="460"/>
      <c r="D26" s="237"/>
      <c r="E26" s="237"/>
      <c r="F26" s="235"/>
      <c r="G26" s="237"/>
      <c r="H26" s="235"/>
      <c r="I26" s="235"/>
    </row>
    <row r="27" spans="1:9" ht="15" customHeight="1">
      <c r="A27" s="680"/>
      <c r="B27" s="84">
        <v>48</v>
      </c>
      <c r="C27" s="460" t="s">
        <v>393</v>
      </c>
      <c r="D27" s="253"/>
      <c r="E27" s="253"/>
      <c r="F27" s="256"/>
      <c r="G27" s="253"/>
      <c r="H27" s="256"/>
      <c r="I27" s="256"/>
    </row>
    <row r="28" spans="1:9" ht="15" customHeight="1">
      <c r="A28" s="680"/>
      <c r="B28" s="84">
        <v>79</v>
      </c>
      <c r="C28" s="460" t="s">
        <v>299</v>
      </c>
      <c r="D28" s="87"/>
      <c r="E28" s="87"/>
      <c r="F28" s="451"/>
      <c r="G28" s="451"/>
      <c r="H28" s="87"/>
      <c r="I28" s="87"/>
    </row>
    <row r="29" spans="1:9" ht="15" customHeight="1">
      <c r="A29" s="554" t="s">
        <v>211</v>
      </c>
      <c r="B29" s="84" t="s">
        <v>445</v>
      </c>
      <c r="C29" s="460" t="s">
        <v>505</v>
      </c>
      <c r="D29" s="87"/>
      <c r="E29" s="162"/>
      <c r="F29" s="513">
        <v>209</v>
      </c>
      <c r="G29" s="513"/>
      <c r="H29" s="162">
        <f>SUM(F29:G29)</f>
        <v>209</v>
      </c>
      <c r="I29" s="87"/>
    </row>
    <row r="30" spans="1:9" ht="15" customHeight="1">
      <c r="A30" s="680" t="s">
        <v>72</v>
      </c>
      <c r="B30" s="84">
        <v>79</v>
      </c>
      <c r="C30" s="460" t="s">
        <v>299</v>
      </c>
      <c r="D30" s="237"/>
      <c r="E30" s="240"/>
      <c r="F30" s="241">
        <f>SUM(F29:F29)</f>
        <v>209</v>
      </c>
      <c r="G30" s="241"/>
      <c r="H30" s="241">
        <f>SUM(H29:H29)</f>
        <v>209</v>
      </c>
      <c r="I30" s="235"/>
    </row>
    <row r="31" spans="1:9" ht="15" customHeight="1">
      <c r="A31" s="732" t="s">
        <v>72</v>
      </c>
      <c r="B31" s="84">
        <v>48</v>
      </c>
      <c r="C31" s="460" t="s">
        <v>393</v>
      </c>
      <c r="D31" s="87"/>
      <c r="E31" s="162"/>
      <c r="F31" s="513">
        <f>F30</f>
        <v>209</v>
      </c>
      <c r="G31" s="513"/>
      <c r="H31" s="513">
        <f t="shared" ref="H31" si="1">H30</f>
        <v>209</v>
      </c>
      <c r="I31" s="87"/>
    </row>
    <row r="32" spans="1:9" ht="15" customHeight="1">
      <c r="A32" s="680" t="s">
        <v>72</v>
      </c>
      <c r="B32" s="109">
        <v>1.0009999999999999</v>
      </c>
      <c r="C32" s="90" t="s">
        <v>78</v>
      </c>
      <c r="D32" s="87"/>
      <c r="E32" s="162"/>
      <c r="F32" s="513">
        <f>F31+F25</f>
        <v>1009</v>
      </c>
      <c r="G32" s="513"/>
      <c r="H32" s="513">
        <f t="shared" ref="H32" si="2">H31+H25</f>
        <v>1009</v>
      </c>
      <c r="I32" s="87"/>
    </row>
    <row r="33" spans="1:9" ht="15" customHeight="1">
      <c r="A33" s="680" t="s">
        <v>72</v>
      </c>
      <c r="B33" s="108">
        <v>1</v>
      </c>
      <c r="C33" s="460" t="s">
        <v>298</v>
      </c>
      <c r="D33" s="87"/>
      <c r="E33" s="87"/>
      <c r="F33" s="235">
        <f>F32</f>
        <v>1009</v>
      </c>
      <c r="G33" s="235"/>
      <c r="H33" s="235">
        <f t="shared" ref="H33" si="3">H32</f>
        <v>1009</v>
      </c>
      <c r="I33" s="87"/>
    </row>
    <row r="34" spans="1:9" ht="15" customHeight="1">
      <c r="A34" s="680" t="s">
        <v>72</v>
      </c>
      <c r="B34" s="89">
        <v>2501</v>
      </c>
      <c r="C34" s="90" t="s">
        <v>297</v>
      </c>
      <c r="D34" s="87"/>
      <c r="E34" s="122"/>
      <c r="F34" s="238">
        <f t="shared" ref="F34" si="4">SUM(F33)</f>
        <v>1009</v>
      </c>
      <c r="G34" s="238"/>
      <c r="H34" s="238">
        <f t="shared" ref="H34" si="5">SUM(H33)</f>
        <v>1009</v>
      </c>
      <c r="I34" s="87"/>
    </row>
    <row r="35" spans="1:9">
      <c r="A35" s="103" t="s">
        <v>72</v>
      </c>
      <c r="B35" s="111"/>
      <c r="C35" s="857" t="s">
        <v>76</v>
      </c>
      <c r="D35" s="242"/>
      <c r="E35" s="237"/>
      <c r="F35" s="235">
        <f>F34</f>
        <v>1009</v>
      </c>
      <c r="G35" s="235"/>
      <c r="H35" s="235">
        <f t="shared" ref="H35" si="6">H34</f>
        <v>1009</v>
      </c>
      <c r="I35" s="235"/>
    </row>
    <row r="36" spans="1:9">
      <c r="A36" s="680"/>
      <c r="B36" s="84"/>
      <c r="C36" s="175"/>
      <c r="D36" s="453"/>
      <c r="E36" s="453"/>
      <c r="F36" s="452"/>
      <c r="G36" s="453"/>
      <c r="H36" s="452"/>
      <c r="I36" s="235"/>
    </row>
    <row r="37" spans="1:9" ht="15" customHeight="1">
      <c r="A37" s="680"/>
      <c r="B37" s="84"/>
      <c r="C37" s="90" t="s">
        <v>33</v>
      </c>
      <c r="D37" s="237"/>
      <c r="E37" s="237"/>
      <c r="F37" s="237"/>
      <c r="G37" s="237"/>
      <c r="H37" s="235"/>
      <c r="I37" s="235"/>
    </row>
    <row r="38" spans="1:9" ht="15" customHeight="1">
      <c r="A38" s="680" t="s">
        <v>77</v>
      </c>
      <c r="B38" s="89">
        <v>4215</v>
      </c>
      <c r="C38" s="90" t="s">
        <v>151</v>
      </c>
      <c r="D38" s="237"/>
      <c r="E38" s="237"/>
      <c r="F38" s="237"/>
      <c r="G38" s="237"/>
      <c r="H38" s="235"/>
      <c r="I38" s="235"/>
    </row>
    <row r="39" spans="1:9" ht="15" customHeight="1">
      <c r="A39" s="680"/>
      <c r="B39" s="108">
        <v>1</v>
      </c>
      <c r="C39" s="460" t="s">
        <v>86</v>
      </c>
      <c r="D39" s="237"/>
      <c r="E39" s="237"/>
      <c r="F39" s="235"/>
      <c r="G39" s="237"/>
      <c r="H39" s="235"/>
      <c r="I39" s="235"/>
    </row>
    <row r="40" spans="1:9" ht="15" customHeight="1">
      <c r="A40" s="680"/>
      <c r="B40" s="109">
        <v>1.1020000000000001</v>
      </c>
      <c r="C40" s="192" t="s">
        <v>149</v>
      </c>
      <c r="D40" s="237"/>
      <c r="E40" s="237"/>
      <c r="F40" s="235"/>
      <c r="G40" s="237"/>
      <c r="H40" s="235"/>
      <c r="I40" s="235"/>
    </row>
    <row r="41" spans="1:9" ht="15" customHeight="1">
      <c r="A41" s="680"/>
      <c r="B41" s="84">
        <v>36</v>
      </c>
      <c r="C41" s="460" t="s">
        <v>134</v>
      </c>
      <c r="D41" s="237"/>
      <c r="E41" s="237"/>
      <c r="F41" s="235"/>
      <c r="G41" s="237"/>
      <c r="H41" s="235"/>
      <c r="I41" s="235"/>
    </row>
    <row r="42" spans="1:9" ht="15" customHeight="1">
      <c r="A42" s="680"/>
      <c r="B42" s="84">
        <v>45</v>
      </c>
      <c r="C42" s="460" t="s">
        <v>391</v>
      </c>
      <c r="D42" s="237"/>
      <c r="E42" s="237"/>
      <c r="F42" s="235"/>
      <c r="G42" s="237"/>
      <c r="H42" s="235"/>
      <c r="I42" s="235"/>
    </row>
    <row r="43" spans="1:9" ht="26.4">
      <c r="A43" s="680"/>
      <c r="B43" s="112" t="s">
        <v>300</v>
      </c>
      <c r="C43" s="558" t="s">
        <v>301</v>
      </c>
      <c r="D43" s="118"/>
      <c r="E43" s="467"/>
      <c r="F43" s="467">
        <v>15395</v>
      </c>
      <c r="G43" s="315"/>
      <c r="H43" s="467">
        <f>SUM(F43:G43)</f>
        <v>15395</v>
      </c>
      <c r="I43" s="118" t="s">
        <v>430</v>
      </c>
    </row>
    <row r="44" spans="1:9" ht="15" customHeight="1">
      <c r="A44" s="732" t="s">
        <v>72</v>
      </c>
      <c r="B44" s="84">
        <v>45</v>
      </c>
      <c r="C44" s="460" t="s">
        <v>391</v>
      </c>
      <c r="D44" s="237"/>
      <c r="E44" s="240"/>
      <c r="F44" s="241">
        <f>SUM(F43:F43)</f>
        <v>15395</v>
      </c>
      <c r="G44" s="240"/>
      <c r="H44" s="241">
        <f>SUM(H43:H43)</f>
        <v>15395</v>
      </c>
      <c r="I44" s="235"/>
    </row>
    <row r="45" spans="1:9" ht="15" customHeight="1">
      <c r="A45" s="680" t="s">
        <v>72</v>
      </c>
      <c r="B45" s="84">
        <v>36</v>
      </c>
      <c r="C45" s="460" t="s">
        <v>134</v>
      </c>
      <c r="D45" s="237"/>
      <c r="E45" s="240"/>
      <c r="F45" s="241">
        <f>F44</f>
        <v>15395</v>
      </c>
      <c r="G45" s="241"/>
      <c r="H45" s="241">
        <f t="shared" ref="H45" si="7">H44</f>
        <v>15395</v>
      </c>
      <c r="I45" s="235"/>
    </row>
    <row r="46" spans="1:9" ht="15" customHeight="1">
      <c r="A46" s="680"/>
      <c r="B46" s="84"/>
      <c r="C46" s="460"/>
      <c r="D46" s="237"/>
      <c r="E46" s="237"/>
      <c r="F46" s="235"/>
      <c r="G46" s="237"/>
      <c r="H46" s="235"/>
      <c r="I46" s="235"/>
    </row>
    <row r="47" spans="1:9" ht="15" customHeight="1">
      <c r="A47" s="680"/>
      <c r="B47" s="108">
        <v>40</v>
      </c>
      <c r="C47" s="460" t="s">
        <v>350</v>
      </c>
      <c r="D47" s="237"/>
      <c r="E47" s="237"/>
      <c r="F47" s="235"/>
      <c r="G47" s="237"/>
      <c r="H47" s="235"/>
      <c r="I47" s="235"/>
    </row>
    <row r="48" spans="1:9" ht="15" customHeight="1">
      <c r="A48" s="680"/>
      <c r="B48" s="84" t="s">
        <v>167</v>
      </c>
      <c r="C48" s="560" t="s">
        <v>351</v>
      </c>
      <c r="D48" s="237"/>
      <c r="E48" s="240"/>
      <c r="F48" s="457">
        <v>100000</v>
      </c>
      <c r="G48" s="774"/>
      <c r="H48" s="457">
        <f>SUM(F48:G48)</f>
        <v>100000</v>
      </c>
      <c r="I48" s="235" t="s">
        <v>433</v>
      </c>
    </row>
    <row r="49" spans="1:9" ht="15" customHeight="1">
      <c r="A49" s="680" t="s">
        <v>72</v>
      </c>
      <c r="B49" s="108">
        <v>40</v>
      </c>
      <c r="C49" s="460" t="s">
        <v>350</v>
      </c>
      <c r="D49" s="87"/>
      <c r="E49" s="162"/>
      <c r="F49" s="457">
        <f>SUM(F48:F48)</f>
        <v>100000</v>
      </c>
      <c r="G49" s="775"/>
      <c r="H49" s="776">
        <f>SUM(H48:H48)</f>
        <v>100000</v>
      </c>
      <c r="I49" s="87"/>
    </row>
    <row r="50" spans="1:9" ht="15" customHeight="1">
      <c r="A50" s="813" t="s">
        <v>72</v>
      </c>
      <c r="B50" s="109">
        <v>1.1020000000000001</v>
      </c>
      <c r="C50" s="90" t="s">
        <v>149</v>
      </c>
      <c r="D50" s="87"/>
      <c r="E50" s="162"/>
      <c r="F50" s="457">
        <f>F45+F49</f>
        <v>115395</v>
      </c>
      <c r="G50" s="777"/>
      <c r="H50" s="776">
        <f>H45+H49</f>
        <v>115395</v>
      </c>
      <c r="I50" s="87"/>
    </row>
    <row r="51" spans="1:9" ht="15" customHeight="1">
      <c r="A51" s="92" t="s">
        <v>72</v>
      </c>
      <c r="B51" s="602">
        <v>1</v>
      </c>
      <c r="C51" s="426" t="s">
        <v>86</v>
      </c>
      <c r="D51" s="772"/>
      <c r="E51" s="772"/>
      <c r="F51" s="640">
        <f t="shared" ref="F51:H52" si="8">F50</f>
        <v>115395</v>
      </c>
      <c r="G51" s="640"/>
      <c r="H51" s="640">
        <f t="shared" si="8"/>
        <v>115395</v>
      </c>
      <c r="I51" s="548"/>
    </row>
    <row r="52" spans="1:9" ht="15" customHeight="1">
      <c r="A52" s="680" t="s">
        <v>72</v>
      </c>
      <c r="B52" s="89">
        <v>4215</v>
      </c>
      <c r="C52" s="90" t="s">
        <v>151</v>
      </c>
      <c r="D52" s="773"/>
      <c r="E52" s="773"/>
      <c r="F52" s="778">
        <f t="shared" si="8"/>
        <v>115395</v>
      </c>
      <c r="G52" s="778"/>
      <c r="H52" s="778">
        <f t="shared" si="8"/>
        <v>115395</v>
      </c>
      <c r="I52" s="692"/>
    </row>
    <row r="53" spans="1:9" ht="15" customHeight="1">
      <c r="A53" s="103" t="s">
        <v>72</v>
      </c>
      <c r="B53" s="111"/>
      <c r="C53" s="104" t="s">
        <v>33</v>
      </c>
      <c r="D53" s="232"/>
      <c r="E53" s="232"/>
      <c r="F53" s="232">
        <f>F52</f>
        <v>115395</v>
      </c>
      <c r="G53" s="232"/>
      <c r="H53" s="232">
        <f t="shared" ref="H53" si="9">H52</f>
        <v>115395</v>
      </c>
    </row>
    <row r="54" spans="1:9" ht="15" customHeight="1">
      <c r="A54" s="103" t="s">
        <v>72</v>
      </c>
      <c r="B54" s="111"/>
      <c r="C54" s="104" t="s">
        <v>73</v>
      </c>
      <c r="D54" s="232"/>
      <c r="E54" s="232"/>
      <c r="F54" s="232">
        <f>F53+F35</f>
        <v>116404</v>
      </c>
      <c r="G54" s="232"/>
      <c r="H54" s="232">
        <f t="shared" ref="H54" si="10">H53+H35</f>
        <v>116404</v>
      </c>
    </row>
    <row r="55" spans="1:9" ht="15" customHeight="1">
      <c r="A55" s="813"/>
      <c r="B55" s="84"/>
      <c r="C55" s="90"/>
      <c r="D55" s="110"/>
      <c r="E55" s="110"/>
      <c r="F55" s="110"/>
      <c r="G55" s="110"/>
      <c r="H55" s="110"/>
    </row>
    <row r="56" spans="1:9">
      <c r="A56" s="819" t="s">
        <v>211</v>
      </c>
      <c r="B56" s="860" t="s">
        <v>428</v>
      </c>
    </row>
    <row r="57" spans="1:9" ht="15.6" customHeight="1">
      <c r="A57" s="858" t="s">
        <v>210</v>
      </c>
      <c r="B57" s="859"/>
      <c r="C57" s="573"/>
      <c r="D57" s="838"/>
      <c r="E57" s="838"/>
      <c r="F57" s="838"/>
      <c r="G57" s="575"/>
      <c r="H57" s="575"/>
    </row>
    <row r="58" spans="1:9" ht="15.6" customHeight="1">
      <c r="A58" s="846" t="s">
        <v>430</v>
      </c>
      <c r="B58" s="935" t="s">
        <v>455</v>
      </c>
      <c r="C58" s="935"/>
      <c r="D58" s="935"/>
      <c r="E58" s="935"/>
      <c r="F58" s="935"/>
      <c r="G58" s="575"/>
      <c r="H58" s="575"/>
    </row>
    <row r="59" spans="1:9">
      <c r="A59" s="861" t="s">
        <v>433</v>
      </c>
      <c r="B59" s="932" t="s">
        <v>492</v>
      </c>
      <c r="C59" s="932"/>
      <c r="D59" s="932"/>
      <c r="E59" s="932"/>
      <c r="F59" s="932"/>
      <c r="G59" s="932"/>
      <c r="H59" s="932"/>
    </row>
    <row r="62" spans="1:9">
      <c r="C62" s="83"/>
    </row>
  </sheetData>
  <autoFilter ref="A14:I52">
    <filterColumn colId="4"/>
    <filterColumn colId="8"/>
  </autoFilter>
  <mergeCells count="5">
    <mergeCell ref="B59:H59"/>
    <mergeCell ref="B58:F58"/>
    <mergeCell ref="A1:H1"/>
    <mergeCell ref="A2:H2"/>
    <mergeCell ref="A3:H3"/>
  </mergeCells>
  <printOptions horizontalCentered="1"/>
  <pageMargins left="0.55118110236220474" right="0.55118110236220474" top="0.74803149606299213" bottom="1.5748031496062993" header="0.51181102362204722" footer="1.1811023622047245"/>
  <pageSetup paperSize="9" scale="93" firstPageNumber="19" fitToHeight="14" orientation="portrait" blackAndWhite="1" useFirstPageNumber="1" r:id="rId1"/>
  <headerFooter alignWithMargins="0">
    <oddHeader xml:space="preserve">&amp;C   </oddHeader>
    <oddFooter>&amp;C&amp;"Times New Roman,Bold" &amp;P</oddFooter>
  </headerFooter>
  <legacyDrawing r:id="rId2"/>
</worksheet>
</file>

<file path=xl/worksheets/sheet19.xml><?xml version="1.0" encoding="utf-8"?>
<worksheet xmlns="http://schemas.openxmlformats.org/spreadsheetml/2006/main" xmlns:r="http://schemas.openxmlformats.org/officeDocument/2006/relationships">
  <sheetPr syncVertical="1" syncRef="C1" transitionEvaluation="1" codeName="Sheet31">
    <tabColor theme="9" tint="-0.249977111117893"/>
  </sheetPr>
  <dimension ref="A1:I49"/>
  <sheetViews>
    <sheetView view="pageBreakPreview" topLeftCell="C1" zoomScaleSheetLayoutView="100" workbookViewId="0">
      <selection activeCell="L10" sqref="L10"/>
    </sheetView>
  </sheetViews>
  <sheetFormatPr defaultColWidth="11" defaultRowHeight="13.2"/>
  <cols>
    <col min="1" max="1" width="6.44140625" style="685" customWidth="1"/>
    <col min="2" max="2" width="8.109375" style="98" customWidth="1"/>
    <col min="3" max="3" width="40.6640625" style="83" customWidth="1"/>
    <col min="4" max="4" width="8.33203125" style="95" customWidth="1"/>
    <col min="5" max="5" width="10.33203125" style="95" customWidth="1"/>
    <col min="6" max="6" width="9.44140625" style="95" hidden="1" customWidth="1"/>
    <col min="7" max="7" width="10.88671875" style="83" customWidth="1"/>
    <col min="8" max="8" width="8.5546875" style="83" customWidth="1"/>
    <col min="9" max="9" width="3.5546875" style="83" customWidth="1"/>
    <col min="10" max="16384" width="11" style="83"/>
  </cols>
  <sheetData>
    <row r="1" spans="1:9" ht="15" customHeight="1">
      <c r="A1" s="936" t="s">
        <v>45</v>
      </c>
      <c r="B1" s="936"/>
      <c r="C1" s="936"/>
      <c r="D1" s="936"/>
      <c r="E1" s="936"/>
      <c r="F1" s="936"/>
      <c r="G1" s="936"/>
      <c r="H1" s="936"/>
      <c r="I1" s="693"/>
    </row>
    <row r="2" spans="1:9" ht="15" customHeight="1">
      <c r="A2" s="917" t="s">
        <v>46</v>
      </c>
      <c r="B2" s="917"/>
      <c r="C2" s="917"/>
      <c r="D2" s="917"/>
      <c r="E2" s="917"/>
      <c r="F2" s="917"/>
      <c r="G2" s="917"/>
      <c r="H2" s="917"/>
      <c r="I2" s="677"/>
    </row>
    <row r="3" spans="1:9" ht="15" customHeight="1">
      <c r="A3" s="908" t="s">
        <v>387</v>
      </c>
      <c r="B3" s="908"/>
      <c r="C3" s="908"/>
      <c r="D3" s="908"/>
      <c r="E3" s="908"/>
      <c r="F3" s="908"/>
      <c r="G3" s="908"/>
      <c r="H3" s="908"/>
      <c r="I3" s="673"/>
    </row>
    <row r="4" spans="1:9" ht="13.8">
      <c r="A4" s="34"/>
      <c r="B4" s="674"/>
      <c r="C4" s="674"/>
      <c r="D4" s="674"/>
      <c r="E4" s="737"/>
      <c r="F4" s="674"/>
      <c r="G4" s="674"/>
      <c r="H4" s="674"/>
      <c r="I4" s="674"/>
    </row>
    <row r="5" spans="1:9" ht="13.95" customHeight="1">
      <c r="A5" s="34"/>
      <c r="B5" s="30"/>
      <c r="C5" s="30"/>
      <c r="D5" s="35"/>
      <c r="E5" s="36" t="s">
        <v>27</v>
      </c>
      <c r="G5" s="36" t="s">
        <v>28</v>
      </c>
      <c r="H5" s="36" t="s">
        <v>135</v>
      </c>
      <c r="I5" s="33"/>
    </row>
    <row r="6" spans="1:9" ht="13.95" customHeight="1">
      <c r="A6" s="34"/>
      <c r="B6" s="37" t="s">
        <v>29</v>
      </c>
      <c r="C6" s="30" t="s">
        <v>30</v>
      </c>
      <c r="D6" s="38" t="s">
        <v>73</v>
      </c>
      <c r="E6" s="32">
        <v>246884</v>
      </c>
      <c r="G6" s="32">
        <v>203942</v>
      </c>
      <c r="H6" s="32">
        <f>SUM(E6:G6)</f>
        <v>450826</v>
      </c>
      <c r="I6" s="32"/>
    </row>
    <row r="7" spans="1:9" ht="13.95" customHeight="1">
      <c r="A7" s="34"/>
      <c r="B7" s="37" t="s">
        <v>31</v>
      </c>
      <c r="C7" s="39" t="s">
        <v>32</v>
      </c>
      <c r="D7" s="40"/>
      <c r="E7" s="33"/>
      <c r="G7" s="33"/>
      <c r="H7" s="33"/>
      <c r="I7" s="33"/>
    </row>
    <row r="8" spans="1:9" ht="13.95" customHeight="1">
      <c r="A8" s="34"/>
      <c r="B8" s="37"/>
      <c r="C8" s="39" t="s">
        <v>131</v>
      </c>
      <c r="D8" s="40" t="s">
        <v>73</v>
      </c>
      <c r="E8" s="33">
        <f>H24</f>
        <v>5000</v>
      </c>
      <c r="G8" s="376">
        <f>H42</f>
        <v>100000</v>
      </c>
      <c r="H8" s="33">
        <f>SUM(E8:G8)</f>
        <v>105000</v>
      </c>
      <c r="I8" s="33"/>
    </row>
    <row r="9" spans="1:9" ht="13.95" customHeight="1">
      <c r="A9" s="34"/>
      <c r="B9" s="41" t="s">
        <v>72</v>
      </c>
      <c r="C9" s="30" t="s">
        <v>39</v>
      </c>
      <c r="D9" s="42" t="s">
        <v>73</v>
      </c>
      <c r="E9" s="43">
        <f>SUM(E6:E8)</f>
        <v>251884</v>
      </c>
      <c r="G9" s="43">
        <f>SUM(G6:G8)</f>
        <v>303942</v>
      </c>
      <c r="H9" s="43">
        <f>SUM(E9:G9)</f>
        <v>555826</v>
      </c>
      <c r="I9" s="32"/>
    </row>
    <row r="10" spans="1:9" ht="13.95" customHeight="1">
      <c r="A10" s="34"/>
      <c r="B10" s="37"/>
      <c r="C10" s="30"/>
      <c r="D10" s="31"/>
      <c r="E10" s="31"/>
      <c r="F10" s="31"/>
      <c r="G10" s="38"/>
      <c r="H10" s="31"/>
      <c r="I10" s="31"/>
    </row>
    <row r="11" spans="1:9" ht="13.95" customHeight="1">
      <c r="A11" s="34"/>
      <c r="B11" s="37" t="s">
        <v>40</v>
      </c>
      <c r="C11" s="30" t="s">
        <v>41</v>
      </c>
      <c r="D11" s="30"/>
      <c r="E11" s="30"/>
      <c r="F11" s="30"/>
      <c r="G11" s="44"/>
      <c r="H11" s="30"/>
      <c r="I11" s="30"/>
    </row>
    <row r="12" spans="1:9" s="1" customFormat="1">
      <c r="A12" s="32"/>
      <c r="B12" s="377"/>
      <c r="C12" s="377"/>
      <c r="D12" s="377"/>
      <c r="E12" s="377"/>
      <c r="F12" s="377"/>
      <c r="G12" s="377"/>
      <c r="H12" s="377"/>
      <c r="I12" s="377"/>
    </row>
    <row r="13" spans="1:9" s="1" customFormat="1" ht="13.8" thickBot="1">
      <c r="A13" s="45"/>
      <c r="B13" s="675"/>
      <c r="C13" s="675"/>
      <c r="D13" s="675"/>
      <c r="E13" s="738"/>
      <c r="F13" s="675"/>
      <c r="G13" s="675"/>
      <c r="H13" s="675" t="s">
        <v>123</v>
      </c>
      <c r="I13" s="377"/>
    </row>
    <row r="14" spans="1:9" s="1" customFormat="1" ht="14.4" thickTop="1" thickBot="1">
      <c r="A14" s="45"/>
      <c r="B14" s="233"/>
      <c r="C14" s="233" t="s">
        <v>42</v>
      </c>
      <c r="D14" s="233"/>
      <c r="E14" s="233"/>
      <c r="F14" s="233"/>
      <c r="G14" s="233"/>
      <c r="H14" s="46" t="s">
        <v>72</v>
      </c>
      <c r="I14" s="33"/>
    </row>
    <row r="15" spans="1:9" s="1" customFormat="1" ht="13.8" thickTop="1">
      <c r="A15" s="2"/>
      <c r="B15" s="3"/>
      <c r="C15" s="234"/>
      <c r="D15" s="4"/>
      <c r="E15" s="4"/>
      <c r="F15" s="451"/>
      <c r="G15" s="451"/>
      <c r="H15" s="4"/>
      <c r="I15" s="4"/>
    </row>
    <row r="16" spans="1:9" ht="15" customHeight="1">
      <c r="C16" s="119" t="s">
        <v>76</v>
      </c>
      <c r="D16" s="157"/>
      <c r="E16" s="157"/>
      <c r="F16" s="257"/>
      <c r="G16" s="257"/>
      <c r="H16" s="157"/>
      <c r="I16" s="157"/>
    </row>
    <row r="17" spans="1:9" ht="15" customHeight="1">
      <c r="A17" s="685" t="s">
        <v>77</v>
      </c>
      <c r="B17" s="179">
        <v>2204</v>
      </c>
      <c r="C17" s="119" t="s">
        <v>109</v>
      </c>
      <c r="F17" s="458"/>
      <c r="G17" s="458"/>
      <c r="H17" s="95"/>
      <c r="I17" s="95"/>
    </row>
    <row r="18" spans="1:9" s="74" customFormat="1" ht="15" customHeight="1">
      <c r="A18" s="680"/>
      <c r="B18" s="109">
        <v>0.104</v>
      </c>
      <c r="C18" s="90" t="s">
        <v>154</v>
      </c>
      <c r="D18" s="703"/>
      <c r="E18" s="703"/>
      <c r="F18" s="422"/>
      <c r="G18" s="422"/>
      <c r="H18" s="703"/>
      <c r="I18" s="703"/>
    </row>
    <row r="19" spans="1:9" ht="15" customHeight="1">
      <c r="A19" s="554" t="s">
        <v>211</v>
      </c>
      <c r="B19" s="194">
        <v>68</v>
      </c>
      <c r="C19" s="460" t="s">
        <v>465</v>
      </c>
    </row>
    <row r="20" spans="1:9" ht="15" customHeight="1">
      <c r="A20" s="740"/>
      <c r="B20" s="194" t="s">
        <v>271</v>
      </c>
      <c r="C20" s="460" t="s">
        <v>253</v>
      </c>
      <c r="E20" s="232"/>
      <c r="F20" s="232">
        <v>5000</v>
      </c>
      <c r="G20" s="779"/>
      <c r="H20" s="232">
        <f>SUM(F20:G20)</f>
        <v>5000</v>
      </c>
      <c r="I20" s="739" t="s">
        <v>430</v>
      </c>
    </row>
    <row r="21" spans="1:9" ht="15" customHeight="1">
      <c r="A21" s="740" t="s">
        <v>72</v>
      </c>
      <c r="B21" s="194">
        <v>68</v>
      </c>
      <c r="C21" s="460" t="s">
        <v>465</v>
      </c>
      <c r="E21" s="232"/>
      <c r="F21" s="232">
        <f>F20</f>
        <v>5000</v>
      </c>
      <c r="G21" s="232"/>
      <c r="H21" s="232">
        <f t="shared" ref="H21:H23" si="0">H20</f>
        <v>5000</v>
      </c>
    </row>
    <row r="22" spans="1:9" ht="15" customHeight="1">
      <c r="A22" s="813" t="s">
        <v>72</v>
      </c>
      <c r="B22" s="109">
        <v>0.104</v>
      </c>
      <c r="C22" s="90" t="s">
        <v>154</v>
      </c>
      <c r="D22" s="110"/>
      <c r="E22" s="232"/>
      <c r="F22" s="232">
        <f>F21</f>
        <v>5000</v>
      </c>
      <c r="G22" s="232"/>
      <c r="H22" s="232">
        <f t="shared" si="0"/>
        <v>5000</v>
      </c>
    </row>
    <row r="23" spans="1:9" ht="15" customHeight="1">
      <c r="A23" s="92" t="s">
        <v>72</v>
      </c>
      <c r="B23" s="106">
        <v>2204</v>
      </c>
      <c r="C23" s="97" t="s">
        <v>109</v>
      </c>
      <c r="D23" s="232"/>
      <c r="E23" s="232"/>
      <c r="F23" s="232">
        <f>F22</f>
        <v>5000</v>
      </c>
      <c r="G23" s="232"/>
      <c r="H23" s="232">
        <f t="shared" si="0"/>
        <v>5000</v>
      </c>
    </row>
    <row r="24" spans="1:9" ht="15" customHeight="1">
      <c r="A24" s="103" t="s">
        <v>72</v>
      </c>
      <c r="B24" s="168"/>
      <c r="C24" s="104" t="s">
        <v>76</v>
      </c>
      <c r="D24" s="232"/>
      <c r="E24" s="232"/>
      <c r="F24" s="232">
        <f t="shared" ref="F24" si="1">F23</f>
        <v>5000</v>
      </c>
      <c r="G24" s="232"/>
      <c r="H24" s="232">
        <f t="shared" ref="H24" si="2">H23</f>
        <v>5000</v>
      </c>
    </row>
    <row r="25" spans="1:9">
      <c r="A25" s="680"/>
      <c r="B25" s="89"/>
      <c r="C25" s="90"/>
    </row>
    <row r="26" spans="1:9">
      <c r="C26" s="632" t="s">
        <v>33</v>
      </c>
    </row>
    <row r="27" spans="1:9" ht="26.4">
      <c r="A27" s="685" t="s">
        <v>77</v>
      </c>
      <c r="B27" s="164">
        <v>4202</v>
      </c>
      <c r="C27" s="143" t="s">
        <v>155</v>
      </c>
    </row>
    <row r="28" spans="1:9">
      <c r="A28" s="481"/>
      <c r="B28" s="633">
        <v>3</v>
      </c>
      <c r="C28" s="138" t="s">
        <v>156</v>
      </c>
    </row>
    <row r="29" spans="1:9">
      <c r="A29" s="182"/>
      <c r="B29" s="109">
        <v>3.1019999999999999</v>
      </c>
      <c r="C29" s="143" t="s">
        <v>157</v>
      </c>
    </row>
    <row r="30" spans="1:9">
      <c r="A30" s="182"/>
      <c r="B30" s="194">
        <v>61</v>
      </c>
      <c r="C30" s="634" t="s">
        <v>304</v>
      </c>
    </row>
    <row r="31" spans="1:9">
      <c r="A31" s="182"/>
      <c r="B31" s="117">
        <v>45</v>
      </c>
      <c r="C31" s="558" t="s">
        <v>391</v>
      </c>
    </row>
    <row r="32" spans="1:9" ht="43.2" customHeight="1">
      <c r="A32" s="780" t="s">
        <v>211</v>
      </c>
      <c r="B32" s="177" t="s">
        <v>423</v>
      </c>
      <c r="C32" s="5" t="s">
        <v>469</v>
      </c>
      <c r="E32" s="232"/>
      <c r="F32" s="232">
        <v>50000</v>
      </c>
      <c r="G32" s="779"/>
      <c r="H32" s="779">
        <f>SUM(F32:G32)</f>
        <v>50000</v>
      </c>
    </row>
    <row r="33" spans="1:9" ht="15" customHeight="1">
      <c r="A33" s="182" t="s">
        <v>72</v>
      </c>
      <c r="B33" s="117">
        <v>45</v>
      </c>
      <c r="C33" s="558" t="s">
        <v>391</v>
      </c>
      <c r="E33" s="526"/>
      <c r="F33" s="526">
        <f>SUM(F32:F32)</f>
        <v>50000</v>
      </c>
      <c r="G33" s="526"/>
      <c r="H33" s="526">
        <f>SUM(H32:H32)</f>
        <v>50000</v>
      </c>
    </row>
    <row r="34" spans="1:9" ht="15" customHeight="1">
      <c r="A34" s="182"/>
      <c r="B34" s="117"/>
      <c r="C34" s="558"/>
      <c r="E34" s="110"/>
      <c r="F34" s="110"/>
      <c r="G34" s="110"/>
      <c r="H34" s="110"/>
    </row>
    <row r="35" spans="1:9" ht="15" customHeight="1">
      <c r="A35" s="780" t="s">
        <v>211</v>
      </c>
      <c r="B35" s="117" t="s">
        <v>514</v>
      </c>
      <c r="C35" s="558" t="s">
        <v>392</v>
      </c>
      <c r="E35" s="110"/>
      <c r="F35" s="110"/>
      <c r="G35" s="110"/>
      <c r="H35" s="110"/>
    </row>
    <row r="36" spans="1:9" ht="39.6">
      <c r="A36" s="182"/>
      <c r="B36" s="117" t="s">
        <v>515</v>
      </c>
      <c r="C36" s="5" t="s">
        <v>467</v>
      </c>
      <c r="E36" s="110"/>
      <c r="F36" s="110">
        <v>50000</v>
      </c>
      <c r="G36" s="110"/>
      <c r="H36" s="779">
        <f>SUM(F36:G36)</f>
        <v>50000</v>
      </c>
    </row>
    <row r="37" spans="1:9" ht="15" customHeight="1">
      <c r="A37" s="182"/>
      <c r="B37" s="117" t="s">
        <v>514</v>
      </c>
      <c r="C37" s="558" t="s">
        <v>392</v>
      </c>
      <c r="E37" s="526"/>
      <c r="F37" s="526">
        <f>SUM(F36:F36)</f>
        <v>50000</v>
      </c>
      <c r="G37" s="526"/>
      <c r="H37" s="526">
        <f>SUM(H36:H36)</f>
        <v>50000</v>
      </c>
    </row>
    <row r="38" spans="1:9" ht="15" customHeight="1">
      <c r="A38" s="182" t="s">
        <v>72</v>
      </c>
      <c r="B38" s="194">
        <v>61</v>
      </c>
      <c r="C38" s="634" t="s">
        <v>304</v>
      </c>
      <c r="E38" s="232"/>
      <c r="F38" s="232">
        <f>SUM(F36:F36)+F33</f>
        <v>100000</v>
      </c>
      <c r="G38" s="232"/>
      <c r="H38" s="232">
        <f>SUM(H36:H36)+H33</f>
        <v>100000</v>
      </c>
      <c r="I38" s="630" t="s">
        <v>433</v>
      </c>
    </row>
    <row r="39" spans="1:9" ht="15" customHeight="1">
      <c r="A39" s="182" t="s">
        <v>72</v>
      </c>
      <c r="B39" s="109">
        <v>3.1019999999999999</v>
      </c>
      <c r="C39" s="635" t="s">
        <v>157</v>
      </c>
      <c r="E39" s="232"/>
      <c r="F39" s="232">
        <f t="shared" ref="F39:H42" si="3">F38</f>
        <v>100000</v>
      </c>
      <c r="G39" s="232"/>
      <c r="H39" s="232">
        <f t="shared" si="3"/>
        <v>100000</v>
      </c>
    </row>
    <row r="40" spans="1:9" ht="15" customHeight="1">
      <c r="A40" s="182" t="s">
        <v>72</v>
      </c>
      <c r="B40" s="166">
        <v>3</v>
      </c>
      <c r="C40" s="144" t="s">
        <v>156</v>
      </c>
      <c r="E40" s="232"/>
      <c r="F40" s="232">
        <f t="shared" si="3"/>
        <v>100000</v>
      </c>
      <c r="G40" s="232"/>
      <c r="H40" s="232">
        <f t="shared" si="3"/>
        <v>100000</v>
      </c>
    </row>
    <row r="41" spans="1:9" ht="26.4">
      <c r="A41" s="92" t="s">
        <v>72</v>
      </c>
      <c r="B41" s="593">
        <v>4202</v>
      </c>
      <c r="C41" s="160" t="s">
        <v>155</v>
      </c>
      <c r="D41" s="232"/>
      <c r="E41" s="232"/>
      <c r="F41" s="232">
        <f t="shared" si="3"/>
        <v>100000</v>
      </c>
      <c r="G41" s="232"/>
      <c r="H41" s="232">
        <f t="shared" si="3"/>
        <v>100000</v>
      </c>
    </row>
    <row r="42" spans="1:9">
      <c r="A42" s="103" t="s">
        <v>72</v>
      </c>
      <c r="B42" s="168"/>
      <c r="C42" s="161" t="s">
        <v>33</v>
      </c>
      <c r="D42" s="232"/>
      <c r="E42" s="232"/>
      <c r="F42" s="232">
        <f t="shared" si="3"/>
        <v>100000</v>
      </c>
      <c r="G42" s="232"/>
      <c r="H42" s="232">
        <f t="shared" si="3"/>
        <v>100000</v>
      </c>
    </row>
    <row r="43" spans="1:9">
      <c r="A43" s="103" t="s">
        <v>72</v>
      </c>
      <c r="B43" s="168"/>
      <c r="C43" s="161" t="s">
        <v>73</v>
      </c>
      <c r="D43" s="232"/>
      <c r="E43" s="232"/>
      <c r="F43" s="232">
        <f>F42+F24</f>
        <v>105000</v>
      </c>
      <c r="G43" s="232"/>
      <c r="H43" s="232">
        <f>H42+H24</f>
        <v>105000</v>
      </c>
    </row>
    <row r="45" spans="1:9">
      <c r="A45" s="843" t="s">
        <v>211</v>
      </c>
      <c r="B45" s="844" t="s">
        <v>428</v>
      </c>
      <c r="C45" s="575"/>
    </row>
    <row r="46" spans="1:9">
      <c r="A46" s="844" t="s">
        <v>439</v>
      </c>
      <c r="B46" s="862"/>
      <c r="C46" s="575"/>
    </row>
    <row r="47" spans="1:9">
      <c r="A47" s="843" t="s">
        <v>430</v>
      </c>
      <c r="B47" s="844" t="s">
        <v>466</v>
      </c>
      <c r="C47" s="575"/>
    </row>
    <row r="48" spans="1:9">
      <c r="A48" s="843" t="s">
        <v>433</v>
      </c>
      <c r="B48" s="844" t="s">
        <v>492</v>
      </c>
      <c r="C48" s="575"/>
    </row>
    <row r="49" spans="1:1">
      <c r="A49" s="751"/>
    </row>
  </sheetData>
  <autoFilter ref="A14:I14">
    <filterColumn colId="4"/>
    <filterColumn colId="8"/>
  </autoFilter>
  <mergeCells count="3">
    <mergeCell ref="A1:H1"/>
    <mergeCell ref="A2:H2"/>
    <mergeCell ref="A3:H3"/>
  </mergeCells>
  <printOptions horizontalCentered="1"/>
  <pageMargins left="0.55118110236220474" right="0.55118110236220474" top="0.74803149606299213" bottom="1.5748031496062993" header="0.51181102362204722" footer="1.1811023622047245"/>
  <pageSetup paperSize="9" scale="93" firstPageNumber="21" orientation="portrait" blackAndWhite="1" useFirstPageNumber="1" r:id="rId1"/>
  <headerFooter alignWithMargins="0">
    <oddHeader xml:space="preserve">&amp;C   </oddHeader>
    <oddFooter>&amp;C&amp;"Times New Roman,Bold"  &amp;P</oddFooter>
  </headerFooter>
</worksheet>
</file>

<file path=xl/worksheets/sheet2.xml><?xml version="1.0" encoding="utf-8"?>
<worksheet xmlns="http://schemas.openxmlformats.org/spreadsheetml/2006/main" xmlns:r="http://schemas.openxmlformats.org/officeDocument/2006/relationships">
  <sheetPr codeName="Sheet2">
    <tabColor theme="9" tint="-0.249977111117893"/>
  </sheetPr>
  <dimension ref="A1:H32"/>
  <sheetViews>
    <sheetView view="pageBreakPreview" topLeftCell="C28" zoomScale="115" zoomScaleSheetLayoutView="115" zoomScalePageLayoutView="130" workbookViewId="0">
      <selection activeCell="I1" sqref="I1:J1048576"/>
    </sheetView>
  </sheetViews>
  <sheetFormatPr defaultColWidth="9.109375" defaultRowHeight="13.2"/>
  <cols>
    <col min="1" max="1" width="6" style="8" customWidth="1"/>
    <col min="2" max="2" width="5" style="126" customWidth="1"/>
    <col min="3" max="3" width="36.33203125" style="9" customWidth="1"/>
    <col min="4" max="4" width="10" style="8" customWidth="1"/>
    <col min="5" max="5" width="8.6640625" style="6" customWidth="1"/>
    <col min="6" max="6" width="10.33203125" style="6" bestFit="1" customWidth="1"/>
    <col min="7" max="7" width="9.6640625" style="6" customWidth="1"/>
    <col min="8" max="8" width="8.6640625" style="6" customWidth="1"/>
    <col min="9" max="16384" width="9.109375" style="6"/>
  </cols>
  <sheetData>
    <row r="1" spans="1:8" ht="14.4" thickTop="1">
      <c r="A1" s="899" t="s">
        <v>122</v>
      </c>
      <c r="B1" s="900"/>
      <c r="C1" s="900"/>
      <c r="D1" s="900"/>
      <c r="E1" s="900"/>
      <c r="F1" s="900"/>
      <c r="G1" s="900"/>
      <c r="H1" s="901"/>
    </row>
    <row r="2" spans="1:8" ht="13.5" customHeight="1">
      <c r="A2" s="905" t="s">
        <v>121</v>
      </c>
      <c r="B2" s="906"/>
      <c r="C2" s="906"/>
      <c r="D2" s="906"/>
      <c r="E2" s="906"/>
      <c r="F2" s="906"/>
      <c r="G2" s="906"/>
      <c r="H2" s="907"/>
    </row>
    <row r="3" spans="1:8" ht="15" customHeight="1">
      <c r="A3" s="905" t="s">
        <v>450</v>
      </c>
      <c r="B3" s="906"/>
      <c r="C3" s="906"/>
      <c r="D3" s="906"/>
      <c r="E3" s="906"/>
      <c r="F3" s="906"/>
      <c r="G3" s="906"/>
      <c r="H3" s="907"/>
    </row>
    <row r="4" spans="1:8" ht="14.4" thickBot="1">
      <c r="A4" s="798"/>
      <c r="B4" s="903" t="s">
        <v>52</v>
      </c>
      <c r="C4" s="903"/>
      <c r="D4" s="903"/>
      <c r="E4" s="903"/>
      <c r="F4" s="903"/>
      <c r="G4" s="903"/>
      <c r="H4" s="904"/>
    </row>
    <row r="5" spans="1:8" ht="42" thickBot="1">
      <c r="A5" s="799" t="s">
        <v>22</v>
      </c>
      <c r="B5" s="736" t="s">
        <v>23</v>
      </c>
      <c r="C5" s="894" t="s">
        <v>24</v>
      </c>
      <c r="D5" s="894"/>
      <c r="E5" s="736" t="s">
        <v>25</v>
      </c>
      <c r="F5" s="736" t="s">
        <v>26</v>
      </c>
      <c r="G5" s="736" t="s">
        <v>72</v>
      </c>
      <c r="H5" s="800" t="s">
        <v>1</v>
      </c>
    </row>
    <row r="6" spans="1:8" s="886" customFormat="1" ht="15" thickTop="1" thickBot="1">
      <c r="A6" s="882">
        <v>1</v>
      </c>
      <c r="B6" s="883">
        <v>2</v>
      </c>
      <c r="C6" s="902">
        <v>3</v>
      </c>
      <c r="D6" s="902"/>
      <c r="E6" s="884">
        <v>4</v>
      </c>
      <c r="F6" s="884">
        <v>5</v>
      </c>
      <c r="G6" s="884">
        <v>6</v>
      </c>
      <c r="H6" s="885">
        <v>7</v>
      </c>
    </row>
    <row r="7" spans="1:8" ht="19.95" customHeight="1" thickTop="1">
      <c r="A7" s="801">
        <v>1</v>
      </c>
      <c r="B7" s="794">
        <v>3</v>
      </c>
      <c r="C7" s="795" t="s">
        <v>354</v>
      </c>
      <c r="D7" s="794" t="str">
        <f>'dem3'!D8</f>
        <v>Voted</v>
      </c>
      <c r="E7" s="796">
        <f>'dem3'!F8</f>
        <v>0</v>
      </c>
      <c r="F7" s="797">
        <f>'dem3'!G8</f>
        <v>1050000</v>
      </c>
      <c r="G7" s="797">
        <f>'dem3'!H8</f>
        <v>1050000</v>
      </c>
      <c r="H7" s="887">
        <v>1</v>
      </c>
    </row>
    <row r="8" spans="1:8" ht="19.95" customHeight="1">
      <c r="A8" s="801">
        <v>2</v>
      </c>
      <c r="B8" s="381">
        <v>5</v>
      </c>
      <c r="C8" s="668" t="s">
        <v>355</v>
      </c>
      <c r="D8" s="381" t="e">
        <f>#REF!</f>
        <v>#REF!</v>
      </c>
      <c r="E8" s="360">
        <f>'dem5'!E8</f>
        <v>7000</v>
      </c>
      <c r="F8" s="360">
        <f>'dem5'!G8</f>
        <v>5000</v>
      </c>
      <c r="G8" s="360">
        <f>'dem5'!H8</f>
        <v>12000</v>
      </c>
      <c r="H8" s="887">
        <v>2</v>
      </c>
    </row>
    <row r="9" spans="1:8" ht="19.95" customHeight="1">
      <c r="A9" s="801">
        <v>3</v>
      </c>
      <c r="B9" s="381">
        <v>7</v>
      </c>
      <c r="C9" s="668" t="s">
        <v>356</v>
      </c>
      <c r="D9" s="381" t="e">
        <f>#REF!</f>
        <v>#REF!</v>
      </c>
      <c r="E9" s="361">
        <f>'dem7'!E8</f>
        <v>18904</v>
      </c>
      <c r="F9" s="360">
        <f>'dem7'!G8</f>
        <v>550000</v>
      </c>
      <c r="G9" s="361">
        <f>'dem7'!H8</f>
        <v>568904</v>
      </c>
      <c r="H9" s="887">
        <v>3</v>
      </c>
    </row>
    <row r="10" spans="1:8" ht="19.95" customHeight="1">
      <c r="A10" s="801">
        <v>4</v>
      </c>
      <c r="B10" s="363">
        <v>11</v>
      </c>
      <c r="C10" s="668" t="s">
        <v>357</v>
      </c>
      <c r="D10" s="381" t="e">
        <f>#REF!</f>
        <v>#REF!</v>
      </c>
      <c r="E10" s="360">
        <f>'dem11'!E8</f>
        <v>30001</v>
      </c>
      <c r="F10" s="362">
        <f>'dem11'!G8</f>
        <v>0</v>
      </c>
      <c r="G10" s="360">
        <f>'dem11'!H8</f>
        <v>30001</v>
      </c>
      <c r="H10" s="887">
        <v>5</v>
      </c>
    </row>
    <row r="11" spans="1:8" ht="19.95" customHeight="1">
      <c r="A11" s="801">
        <v>5</v>
      </c>
      <c r="B11" s="363">
        <v>12</v>
      </c>
      <c r="C11" s="668" t="s">
        <v>358</v>
      </c>
      <c r="D11" s="364" t="str">
        <f>'dem16'!D8</f>
        <v>Voted</v>
      </c>
      <c r="E11" s="360">
        <f>'dem12'!E8</f>
        <v>4996</v>
      </c>
      <c r="F11" s="362">
        <f>'dem12'!G8</f>
        <v>0</v>
      </c>
      <c r="G11" s="360">
        <f>'dem12'!H8</f>
        <v>4996</v>
      </c>
      <c r="H11" s="887">
        <v>6</v>
      </c>
    </row>
    <row r="12" spans="1:8" ht="19.95" customHeight="1">
      <c r="A12" s="801">
        <v>6</v>
      </c>
      <c r="B12" s="363">
        <v>13</v>
      </c>
      <c r="C12" s="668" t="s">
        <v>359</v>
      </c>
      <c r="D12" s="364" t="str">
        <f>'dem19'!D8</f>
        <v>Voted</v>
      </c>
      <c r="E12" s="360">
        <f>'dem13'!E8</f>
        <v>3800</v>
      </c>
      <c r="F12" s="360">
        <f>'dem13'!G8</f>
        <v>235500</v>
      </c>
      <c r="G12" s="360">
        <f>'dem13'!H8</f>
        <v>239300</v>
      </c>
      <c r="H12" s="887">
        <v>7</v>
      </c>
    </row>
    <row r="13" spans="1:8" ht="19.95" customHeight="1">
      <c r="A13" s="801">
        <v>7</v>
      </c>
      <c r="B13" s="363">
        <v>14</v>
      </c>
      <c r="C13" s="668" t="s">
        <v>360</v>
      </c>
      <c r="D13" s="364" t="str">
        <f>'dem19'!D9</f>
        <v>Voted</v>
      </c>
      <c r="E13" s="360">
        <f>'dem14'!E8</f>
        <v>9869</v>
      </c>
      <c r="F13" s="362">
        <f>'dem14'!G8</f>
        <v>0</v>
      </c>
      <c r="G13" s="360">
        <f>'dem14'!H8</f>
        <v>9869</v>
      </c>
      <c r="H13" s="887">
        <v>9</v>
      </c>
    </row>
    <row r="14" spans="1:8" ht="19.95" customHeight="1">
      <c r="A14" s="801">
        <v>8</v>
      </c>
      <c r="B14" s="363">
        <v>16</v>
      </c>
      <c r="C14" s="668" t="s">
        <v>361</v>
      </c>
      <c r="D14" s="365" t="e">
        <f>#REF!</f>
        <v>#REF!</v>
      </c>
      <c r="E14" s="361">
        <f>'dem16'!E8</f>
        <v>2000</v>
      </c>
      <c r="F14" s="362">
        <f>'dem16'!G8</f>
        <v>0</v>
      </c>
      <c r="G14" s="361">
        <f>'dem16'!H8</f>
        <v>2000</v>
      </c>
      <c r="H14" s="888">
        <v>10</v>
      </c>
    </row>
    <row r="15" spans="1:8" ht="19.95" customHeight="1">
      <c r="A15" s="801">
        <v>9</v>
      </c>
      <c r="B15" s="363">
        <v>17</v>
      </c>
      <c r="C15" s="668" t="s">
        <v>362</v>
      </c>
      <c r="D15" s="365" t="e">
        <f>#REF!</f>
        <v>#REF!</v>
      </c>
      <c r="E15" s="366">
        <f>'dem17'!E8</f>
        <v>5470</v>
      </c>
      <c r="F15" s="367">
        <f>'dem17'!G8</f>
        <v>0</v>
      </c>
      <c r="G15" s="366">
        <f>'dem17'!H8</f>
        <v>5470</v>
      </c>
      <c r="H15" s="888">
        <v>11</v>
      </c>
    </row>
    <row r="16" spans="1:8" ht="19.95" customHeight="1">
      <c r="A16" s="801">
        <v>10</v>
      </c>
      <c r="B16" s="363">
        <v>19</v>
      </c>
      <c r="C16" s="668" t="s">
        <v>363</v>
      </c>
      <c r="D16" s="365" t="str">
        <f>'dem33'!D8</f>
        <v>Voted</v>
      </c>
      <c r="E16" s="368">
        <f>'dem19'!E8</f>
        <v>2100</v>
      </c>
      <c r="F16" s="367">
        <f>'dem19'!G8</f>
        <v>0</v>
      </c>
      <c r="G16" s="369">
        <f>'dem19'!H8</f>
        <v>2100</v>
      </c>
      <c r="H16" s="888">
        <v>12</v>
      </c>
    </row>
    <row r="17" spans="1:8" ht="19.95" customHeight="1">
      <c r="A17" s="801">
        <v>11</v>
      </c>
      <c r="B17" s="669">
        <v>22</v>
      </c>
      <c r="C17" s="668" t="s">
        <v>463</v>
      </c>
      <c r="D17" s="365" t="str">
        <f>'dem22'!$D$8</f>
        <v>Voted</v>
      </c>
      <c r="E17" s="367">
        <f>'dem22'!$E$8</f>
        <v>0</v>
      </c>
      <c r="F17" s="368">
        <f>'dem22'!G8</f>
        <v>3000</v>
      </c>
      <c r="G17" s="369">
        <f>'dem22'!H8</f>
        <v>3000</v>
      </c>
      <c r="H17" s="888">
        <v>13</v>
      </c>
    </row>
    <row r="18" spans="1:8" ht="19.95" customHeight="1">
      <c r="A18" s="801">
        <v>12</v>
      </c>
      <c r="B18" s="669">
        <v>30</v>
      </c>
      <c r="C18" s="668" t="s">
        <v>147</v>
      </c>
      <c r="D18" s="365" t="s">
        <v>73</v>
      </c>
      <c r="E18" s="368">
        <f>'dem30'!E8</f>
        <v>7480</v>
      </c>
      <c r="F18" s="367">
        <f>'dem30'!G8</f>
        <v>0</v>
      </c>
      <c r="G18" s="366">
        <f>'dem30'!H8</f>
        <v>7480</v>
      </c>
      <c r="H18" s="889">
        <v>14</v>
      </c>
    </row>
    <row r="19" spans="1:8" ht="19.95" customHeight="1">
      <c r="A19" s="801">
        <v>13</v>
      </c>
      <c r="B19" s="363">
        <v>31</v>
      </c>
      <c r="C19" s="668" t="s">
        <v>364</v>
      </c>
      <c r="D19" s="365" t="s">
        <v>73</v>
      </c>
      <c r="E19" s="367">
        <f>'dem31'!E8</f>
        <v>0</v>
      </c>
      <c r="F19" s="368">
        <f>'dem31'!G8</f>
        <v>420000</v>
      </c>
      <c r="G19" s="366">
        <f>'dem31'!H8</f>
        <v>420000</v>
      </c>
      <c r="H19" s="889">
        <v>15</v>
      </c>
    </row>
    <row r="20" spans="1:8" ht="19.95" customHeight="1">
      <c r="A20" s="801">
        <v>14</v>
      </c>
      <c r="B20" s="363">
        <v>33</v>
      </c>
      <c r="C20" s="668" t="s">
        <v>365</v>
      </c>
      <c r="D20" s="365" t="s">
        <v>73</v>
      </c>
      <c r="E20" s="368">
        <f>'dem33'!E8</f>
        <v>3233</v>
      </c>
      <c r="F20" s="368">
        <f>'dem33'!G8</f>
        <v>30000</v>
      </c>
      <c r="G20" s="366">
        <f>'dem33'!H8</f>
        <v>33233</v>
      </c>
      <c r="H20" s="889">
        <v>17</v>
      </c>
    </row>
    <row r="21" spans="1:8" ht="19.95" customHeight="1">
      <c r="A21" s="801">
        <v>15</v>
      </c>
      <c r="B21" s="363">
        <v>34</v>
      </c>
      <c r="C21" s="668" t="s">
        <v>366</v>
      </c>
      <c r="D21" s="365" t="s">
        <v>73</v>
      </c>
      <c r="E21" s="367">
        <f>'dem34'!E8</f>
        <v>0</v>
      </c>
      <c r="F21" s="368">
        <f>'dem34'!G8</f>
        <v>350000</v>
      </c>
      <c r="G21" s="366">
        <f>'dem34'!H8</f>
        <v>350000</v>
      </c>
      <c r="H21" s="889">
        <v>18</v>
      </c>
    </row>
    <row r="22" spans="1:8" ht="19.95" customHeight="1">
      <c r="A22" s="801">
        <v>16</v>
      </c>
      <c r="B22" s="363">
        <v>35</v>
      </c>
      <c r="C22" s="668" t="s">
        <v>367</v>
      </c>
      <c r="D22" s="365" t="s">
        <v>73</v>
      </c>
      <c r="E22" s="368">
        <f>'Dem35'!E8</f>
        <v>1009</v>
      </c>
      <c r="F22" s="368">
        <f>'Dem35'!G8</f>
        <v>115395</v>
      </c>
      <c r="G22" s="366">
        <f>'Dem35'!H8</f>
        <v>116404</v>
      </c>
      <c r="H22" s="889">
        <v>19</v>
      </c>
    </row>
    <row r="23" spans="1:8" ht="19.95" customHeight="1">
      <c r="A23" s="801">
        <v>17</v>
      </c>
      <c r="B23" s="363">
        <v>39</v>
      </c>
      <c r="C23" s="668" t="s">
        <v>368</v>
      </c>
      <c r="D23" s="365" t="s">
        <v>73</v>
      </c>
      <c r="E23" s="368">
        <f>'dem39'!E8</f>
        <v>5000</v>
      </c>
      <c r="F23" s="368">
        <f>'dem39'!G8</f>
        <v>100000</v>
      </c>
      <c r="G23" s="366">
        <f>'dem39'!H8</f>
        <v>105000</v>
      </c>
      <c r="H23" s="889">
        <v>21</v>
      </c>
    </row>
    <row r="24" spans="1:8" ht="19.95" customHeight="1">
      <c r="A24" s="801">
        <v>18</v>
      </c>
      <c r="B24" s="363">
        <v>40</v>
      </c>
      <c r="C24" s="668" t="s">
        <v>369</v>
      </c>
      <c r="D24" s="365" t="s">
        <v>73</v>
      </c>
      <c r="E24" s="368">
        <f>dem40A!E8</f>
        <v>77513</v>
      </c>
      <c r="F24" s="368">
        <f>dem40A!G8</f>
        <v>450000</v>
      </c>
      <c r="G24" s="366">
        <f>dem40A!H8</f>
        <v>527513</v>
      </c>
      <c r="H24" s="889">
        <v>22</v>
      </c>
    </row>
    <row r="25" spans="1:8" ht="19.95" customHeight="1">
      <c r="A25" s="801">
        <v>19</v>
      </c>
      <c r="B25" s="363">
        <v>41</v>
      </c>
      <c r="C25" s="668" t="s">
        <v>370</v>
      </c>
      <c r="D25" s="365" t="s">
        <v>73</v>
      </c>
      <c r="E25" s="368">
        <f>'dem41'!E8</f>
        <v>6807</v>
      </c>
      <c r="F25" s="368">
        <f>'dem41'!G8</f>
        <v>88056</v>
      </c>
      <c r="G25" s="366">
        <f>'dem41'!H8</f>
        <v>94863</v>
      </c>
      <c r="H25" s="889">
        <v>24</v>
      </c>
    </row>
    <row r="26" spans="1:8" ht="19.95" customHeight="1">
      <c r="A26" s="801">
        <v>20</v>
      </c>
      <c r="B26" s="363">
        <v>43</v>
      </c>
      <c r="C26" s="668" t="s">
        <v>321</v>
      </c>
      <c r="D26" s="365" t="s">
        <v>73</v>
      </c>
      <c r="E26" s="368">
        <f>'dem43'!E8</f>
        <v>15094</v>
      </c>
      <c r="F26" s="367">
        <f>'dem43'!G8</f>
        <v>0</v>
      </c>
      <c r="G26" s="366">
        <f>'dem43'!H8</f>
        <v>15094</v>
      </c>
      <c r="H26" s="889">
        <v>26</v>
      </c>
    </row>
    <row r="27" spans="1:8" ht="19.95" customHeight="1" thickBot="1">
      <c r="A27" s="802"/>
      <c r="B27" s="370"/>
      <c r="C27" s="371" t="s">
        <v>110</v>
      </c>
      <c r="D27" s="370"/>
      <c r="E27" s="372">
        <f>SUM(E7:E26)</f>
        <v>200276</v>
      </c>
      <c r="F27" s="372">
        <f>SUM(F7:F26)</f>
        <v>3396951</v>
      </c>
      <c r="G27" s="372">
        <f>SUM(G7:G26)</f>
        <v>3597227</v>
      </c>
      <c r="H27" s="893"/>
    </row>
    <row r="28" spans="1:8" ht="19.95" customHeight="1" thickTop="1" thickBot="1">
      <c r="A28" s="801"/>
      <c r="B28" s="373"/>
      <c r="C28" s="374" t="s">
        <v>111</v>
      </c>
      <c r="D28" s="373"/>
      <c r="E28" s="891">
        <v>0</v>
      </c>
      <c r="F28" s="891">
        <v>0</v>
      </c>
      <c r="G28" s="891">
        <v>0</v>
      </c>
      <c r="H28" s="803"/>
    </row>
    <row r="29" spans="1:8" ht="19.95" customHeight="1" thickTop="1" thickBot="1">
      <c r="A29" s="804"/>
      <c r="B29" s="373"/>
      <c r="C29" s="374" t="s">
        <v>112</v>
      </c>
      <c r="D29" s="373"/>
      <c r="E29" s="892">
        <f>E27-E28</f>
        <v>200276</v>
      </c>
      <c r="F29" s="892">
        <f t="shared" ref="F29:G29" si="0">F27-F28</f>
        <v>3396951</v>
      </c>
      <c r="G29" s="892">
        <f t="shared" si="0"/>
        <v>3597227</v>
      </c>
      <c r="H29" s="805"/>
    </row>
    <row r="30" spans="1:8" ht="17.100000000000001" customHeight="1" thickTop="1">
      <c r="A30" s="101"/>
      <c r="B30" s="101"/>
      <c r="C30" s="100"/>
      <c r="D30" s="101"/>
      <c r="E30" s="890"/>
      <c r="F30" s="890"/>
      <c r="G30" s="890"/>
      <c r="H30" s="707"/>
    </row>
    <row r="31" spans="1:8" ht="17.100000000000001" customHeight="1">
      <c r="A31" s="101"/>
      <c r="B31" s="101"/>
      <c r="C31" s="100"/>
      <c r="D31" s="101"/>
      <c r="E31" s="706"/>
      <c r="F31" s="706"/>
      <c r="G31" s="706"/>
      <c r="H31" s="707"/>
    </row>
    <row r="32" spans="1:8">
      <c r="A32" s="359"/>
      <c r="B32" s="47"/>
      <c r="C32" s="48"/>
      <c r="D32" s="7"/>
      <c r="E32" s="7"/>
      <c r="F32" s="7"/>
      <c r="G32" s="7"/>
      <c r="H32" s="7"/>
    </row>
  </sheetData>
  <autoFilter ref="A6:H31"/>
  <customSheetViews>
    <customSheetView guid="{CBFC2224-D3AC-4AA3-8CE4-B555FCF23158}" scale="115" showPageBreaks="1" printArea="1" showAutoFilter="1" view="pageBreakPreview" topLeftCell="A19">
      <selection activeCell="D27" sqref="D27"/>
      <pageMargins left="0.74803149606299202" right="0.74803149606299202" top="0.74803149606299202" bottom="4.13" header="0.35" footer="3.67"/>
      <pageSetup paperSize="9" scale="97" orientation="portrait" r:id="rId1"/>
      <headerFooter alignWithMargins="0">
        <oddFooter>&amp;C&amp;"Times New Roman,Bold"&amp;11{iii}</oddFooter>
      </headerFooter>
      <autoFilter ref="B1:J1"/>
    </customSheetView>
    <customSheetView guid="{E4E8F753-76B4-42E1-AD26-8B3589CB8A4B}" scale="115" showPageBreaks="1" printArea="1" showAutoFilter="1" view="pageBreakPreview" showRuler="0" topLeftCell="A18">
      <selection activeCell="K12" sqref="K12"/>
      <pageMargins left="0.74803149606299202" right="0.74803149606299202" top="0.74803149606299202" bottom="4.13" header="0.35" footer="3.67"/>
      <pageSetup paperSize="9" orientation="portrait" r:id="rId2"/>
      <headerFooter alignWithMargins="0">
        <oddFooter>&amp;C&amp;"Times New Roman,Bold"&amp;11{iii}</oddFooter>
      </headerFooter>
      <autoFilter ref="B1:J1"/>
    </customSheetView>
    <customSheetView guid="{0A01029B-7B3B-461F-BED3-37847DEE34DD}" scale="115" showPageBreaks="1" printArea="1" showAutoFilter="1" view="pageBreakPreview" topLeftCell="A18">
      <selection activeCell="K12" sqref="K12"/>
      <pageMargins left="0.74803149606299202" right="0.74803149606299202" top="0.74803149606299202" bottom="4.13" header="0.35" footer="3.67"/>
      <pageSetup paperSize="9" orientation="portrait" r:id="rId3"/>
      <headerFooter alignWithMargins="0">
        <oddFooter>&amp;C&amp;"Times New Roman,Bold"&amp;11{iii}</oddFooter>
      </headerFooter>
      <autoFilter ref="B1:J1"/>
    </customSheetView>
    <customSheetView guid="{7CE36697-C418-4ED3-BCF0-EA686CB40E87}" scale="145" showPageBreaks="1" view="pageBreakPreview" showRuler="0" topLeftCell="B48">
      <selection activeCell="H58" sqref="H58"/>
      <pageMargins left="0.74803149606299202" right="0.74803149606299202" top="0.74803149606299202" bottom="0.383858268" header="0.511811023622047" footer="0.511811023622047"/>
      <pageSetup paperSize="9" orientation="portrait" r:id="rId4"/>
      <headerFooter alignWithMargins="0"/>
    </customSheetView>
    <customSheetView guid="{63DB0950-E90F-4380-862C-985B5EB19119}" scale="145" showPageBreaks="1" view="pageBreakPreview" showRuler="0" topLeftCell="A7">
      <selection activeCell="E7" sqref="E7"/>
      <pageMargins left="0.74803149606299213" right="0.74803149606299213" top="0.74803149606299213" bottom="4.1338582677165361" header="0.51181102362204722" footer="0.51181102362204722"/>
      <pageSetup paperSize="9" orientation="portrait" r:id="rId5"/>
      <headerFooter alignWithMargins="0"/>
    </customSheetView>
    <customSheetView guid="{F13B090A-ECDA-4418-9F13-644A873400E7}" scale="145" showPageBreaks="1" view="pageBreakPreview" showRuler="0">
      <selection activeCell="E7" sqref="E7"/>
      <pageMargins left="0.74803149606299213" right="0.74803149606299213" top="0.74803149606299213" bottom="4.1338582677165361" header="0.51181102362204722" footer="0.51181102362204722"/>
      <pageSetup paperSize="9" orientation="portrait" r:id="rId6"/>
      <headerFooter alignWithMargins="0"/>
    </customSheetView>
    <customSheetView guid="{BDCF7345-18B1-4C88-89F2-E67F940CDF85}" scale="115" showPageBreaks="1" printArea="1" showAutoFilter="1" view="pageBreakPreview" topLeftCell="A9">
      <selection activeCell="C13" sqref="C13"/>
      <pageMargins left="0.74803149606299202" right="0.74803149606299202" top="0.74803149606299202" bottom="4.13" header="0.35" footer="3.67"/>
      <pageSetup paperSize="9" orientation="portrait" r:id="rId7"/>
      <headerFooter alignWithMargins="0">
        <oddFooter>&amp;C&amp;"Times New Roman,Bold"&amp;11{iii}</oddFooter>
      </headerFooter>
      <autoFilter ref="B1:J1"/>
    </customSheetView>
    <customSheetView guid="{44B5F5DE-C96C-4269-969A-574D4EEEEEF5}" scale="115" showPageBreaks="1" showAutoFilter="1" view="pageBreakPreview" topLeftCell="A24">
      <selection activeCell="C14" sqref="C14"/>
      <pageMargins left="0.74803149606299202" right="0.74803149606299202" top="0.74803149606299202" bottom="4.13" header="0.35" footer="3"/>
      <pageSetup paperSize="9" orientation="portrait" r:id="rId8"/>
      <headerFooter alignWithMargins="0">
        <oddFooter>&amp;C{viii}</oddFooter>
      </headerFooter>
      <autoFilter ref="B1:J1"/>
    </customSheetView>
  </customSheetViews>
  <mergeCells count="6">
    <mergeCell ref="A1:H1"/>
    <mergeCell ref="C6:D6"/>
    <mergeCell ref="B4:H4"/>
    <mergeCell ref="A3:H3"/>
    <mergeCell ref="C5:D5"/>
    <mergeCell ref="A2:H2"/>
  </mergeCells>
  <phoneticPr fontId="0" type="noConversion"/>
  <printOptions horizontalCentered="1"/>
  <pageMargins left="0.55118110236220474" right="0.55118110236220474" top="0.74803149606299213" bottom="1.5748031496062993" header="0.51181102362204722" footer="1.1811023622047245"/>
  <pageSetup paperSize="9" scale="90" orientation="portrait" r:id="rId9"/>
  <headerFooter alignWithMargins="0">
    <oddFooter>&amp;C{ii}</oddFooter>
  </headerFooter>
</worksheet>
</file>

<file path=xl/worksheets/sheet20.xml><?xml version="1.0" encoding="utf-8"?>
<worksheet xmlns="http://schemas.openxmlformats.org/spreadsheetml/2006/main" xmlns:r="http://schemas.openxmlformats.org/officeDocument/2006/relationships">
  <sheetPr syncVertical="1" syncRef="A28" transitionEvaluation="1" transitionEntry="1" codeName="Sheet32">
    <tabColor rgb="FF92D050"/>
  </sheetPr>
  <dimension ref="A1:AD101"/>
  <sheetViews>
    <sheetView view="pageBreakPreview" topLeftCell="A28" zoomScaleSheetLayoutView="100" workbookViewId="0">
      <selection activeCell="M48" sqref="M48:M49"/>
    </sheetView>
  </sheetViews>
  <sheetFormatPr defaultColWidth="11" defaultRowHeight="13.2"/>
  <cols>
    <col min="1" max="1" width="6.44140625" style="277" customWidth="1"/>
    <col min="2" max="2" width="8.109375" style="277" customWidth="1"/>
    <col min="3" max="3" width="34.5546875" style="297" customWidth="1"/>
    <col min="4" max="4" width="10.44140625" style="278" customWidth="1"/>
    <col min="5" max="5" width="9.44140625" style="278" customWidth="1"/>
    <col min="6" max="6" width="11.109375" style="231" bestFit="1" customWidth="1"/>
    <col min="7" max="7" width="8.5546875" style="231" customWidth="1"/>
    <col min="8" max="8" width="4.44140625" style="440" customWidth="1"/>
    <col min="9" max="9" width="8.5546875" style="278" customWidth="1"/>
    <col min="10" max="10" width="8.44140625" style="278" customWidth="1"/>
    <col min="11" max="11" width="9.6640625" style="278" customWidth="1"/>
    <col min="12" max="12" width="9.109375" style="231" customWidth="1"/>
    <col min="13" max="13" width="10.88671875" style="231" customWidth="1"/>
    <col min="14" max="14" width="10.88671875" style="195" customWidth="1"/>
    <col min="15" max="15" width="14.88671875" style="195" customWidth="1"/>
    <col min="16" max="16" width="29" style="195" customWidth="1"/>
    <col min="17" max="17" width="11.33203125" style="195" customWidth="1"/>
    <col min="18" max="18" width="13.6640625" style="274" customWidth="1"/>
    <col min="19" max="21" width="5.5546875" style="195" customWidth="1"/>
    <col min="22" max="22" width="6.44140625" style="195" customWidth="1"/>
    <col min="23" max="23" width="11.88671875" style="195" customWidth="1"/>
    <col min="24" max="24" width="5.5546875" style="195" customWidth="1"/>
    <col min="25" max="25" width="8.44140625" style="195" customWidth="1"/>
    <col min="26" max="26" width="10.44140625" style="195" customWidth="1"/>
    <col min="27" max="27" width="5.5546875" style="195" customWidth="1"/>
    <col min="28" max="28" width="12.109375" style="195" customWidth="1"/>
    <col min="29" max="30" width="5.5546875" style="195" customWidth="1"/>
    <col min="31" max="32" width="5.5546875" style="231" customWidth="1"/>
    <col min="33" max="33" width="12.44140625" style="231" customWidth="1"/>
    <col min="34" max="16384" width="11" style="231"/>
  </cols>
  <sheetData>
    <row r="1" spans="1:30">
      <c r="A1" s="939" t="s">
        <v>115</v>
      </c>
      <c r="B1" s="939"/>
      <c r="C1" s="939"/>
      <c r="D1" s="939"/>
      <c r="E1" s="939"/>
      <c r="F1" s="939"/>
      <c r="G1" s="939"/>
      <c r="H1" s="425"/>
      <c r="I1" s="276"/>
      <c r="J1" s="276"/>
      <c r="K1" s="276"/>
      <c r="L1" s="275"/>
      <c r="M1" s="275"/>
    </row>
    <row r="2" spans="1:30">
      <c r="A2" s="939" t="s">
        <v>116</v>
      </c>
      <c r="B2" s="939"/>
      <c r="C2" s="939"/>
      <c r="D2" s="939"/>
      <c r="E2" s="939"/>
      <c r="F2" s="939"/>
      <c r="G2" s="939"/>
      <c r="H2" s="425"/>
      <c r="I2" s="276"/>
      <c r="J2" s="276"/>
      <c r="K2" s="276"/>
      <c r="L2" s="275"/>
      <c r="M2" s="275"/>
    </row>
    <row r="3" spans="1:30" ht="15.6" customHeight="1">
      <c r="A3" s="927" t="s">
        <v>209</v>
      </c>
      <c r="B3" s="927"/>
      <c r="C3" s="927"/>
      <c r="D3" s="927"/>
      <c r="E3" s="927"/>
      <c r="F3" s="927"/>
      <c r="G3" s="927"/>
      <c r="H3" s="423"/>
      <c r="I3" s="348"/>
      <c r="J3" s="348"/>
      <c r="K3" s="348"/>
      <c r="L3" s="346"/>
      <c r="M3" s="346"/>
    </row>
    <row r="4" spans="1:30" ht="13.8">
      <c r="A4" s="34"/>
      <c r="B4" s="909"/>
      <c r="C4" s="909"/>
      <c r="D4" s="909"/>
      <c r="E4" s="909"/>
      <c r="F4" s="909"/>
      <c r="G4" s="909"/>
      <c r="H4" s="350"/>
      <c r="I4" s="344"/>
      <c r="J4" s="344"/>
      <c r="K4" s="344"/>
      <c r="L4" s="349"/>
      <c r="M4" s="349"/>
    </row>
    <row r="5" spans="1:30">
      <c r="A5" s="34"/>
      <c r="B5" s="30"/>
      <c r="C5" s="30"/>
      <c r="D5" s="35"/>
      <c r="E5" s="36" t="s">
        <v>27</v>
      </c>
      <c r="F5" s="36" t="s">
        <v>28</v>
      </c>
      <c r="G5" s="36" t="s">
        <v>135</v>
      </c>
      <c r="H5" s="40"/>
      <c r="I5" s="344"/>
      <c r="J5" s="344"/>
      <c r="K5" s="344"/>
      <c r="L5" s="349"/>
      <c r="M5" s="349"/>
    </row>
    <row r="6" spans="1:30">
      <c r="A6" s="34"/>
      <c r="B6" s="37" t="s">
        <v>29</v>
      </c>
      <c r="C6" s="30" t="s">
        <v>30</v>
      </c>
      <c r="D6" s="38" t="s">
        <v>73</v>
      </c>
      <c r="E6" s="32">
        <v>167890</v>
      </c>
      <c r="F6" s="32">
        <v>351000</v>
      </c>
      <c r="G6" s="32">
        <f>SUM(E6:F6)</f>
        <v>518890</v>
      </c>
      <c r="H6" s="38"/>
      <c r="I6" s="344"/>
      <c r="J6" s="344"/>
      <c r="K6" s="344"/>
      <c r="L6" s="349"/>
      <c r="M6" s="349"/>
    </row>
    <row r="7" spans="1:30">
      <c r="A7" s="34"/>
      <c r="B7" s="37" t="s">
        <v>31</v>
      </c>
      <c r="C7" s="39" t="s">
        <v>32</v>
      </c>
      <c r="D7" s="40"/>
      <c r="E7" s="33"/>
      <c r="F7" s="33"/>
      <c r="G7" s="33"/>
      <c r="H7" s="40"/>
      <c r="I7" s="344"/>
      <c r="J7" s="344"/>
      <c r="K7" s="344"/>
      <c r="L7" s="349"/>
      <c r="M7" s="349"/>
    </row>
    <row r="8" spans="1:30">
      <c r="A8" s="34"/>
      <c r="B8" s="37"/>
      <c r="C8" s="39" t="s">
        <v>131</v>
      </c>
      <c r="D8" s="40" t="s">
        <v>73</v>
      </c>
      <c r="E8" s="33">
        <f>G32</f>
        <v>9900</v>
      </c>
      <c r="F8" s="376">
        <f>G52</f>
        <v>158928</v>
      </c>
      <c r="G8" s="33">
        <f>SUM(E8:F8)</f>
        <v>168828</v>
      </c>
      <c r="H8" s="40"/>
      <c r="I8" s="344"/>
      <c r="J8" s="344"/>
      <c r="K8" s="344"/>
      <c r="L8" s="349"/>
      <c r="M8" s="349"/>
    </row>
    <row r="9" spans="1:30">
      <c r="A9" s="34"/>
      <c r="B9" s="41" t="s">
        <v>72</v>
      </c>
      <c r="C9" s="30" t="s">
        <v>39</v>
      </c>
      <c r="D9" s="42" t="s">
        <v>73</v>
      </c>
      <c r="E9" s="43">
        <f>SUM(E6:E8)</f>
        <v>177790</v>
      </c>
      <c r="F9" s="43">
        <f>SUM(F6:F8)</f>
        <v>509928</v>
      </c>
      <c r="G9" s="43">
        <f>SUM(E9:F9)</f>
        <v>687718</v>
      </c>
      <c r="H9" s="38"/>
      <c r="I9" s="286"/>
      <c r="J9" s="286"/>
      <c r="K9" s="286"/>
      <c r="L9" s="286"/>
      <c r="M9" s="286"/>
    </row>
    <row r="10" spans="1:30">
      <c r="A10" s="34"/>
      <c r="B10" s="37"/>
      <c r="C10" s="30"/>
      <c r="D10" s="31"/>
      <c r="E10" s="31"/>
      <c r="F10" s="38"/>
      <c r="G10" s="31"/>
      <c r="H10" s="38"/>
      <c r="I10" s="286"/>
      <c r="J10" s="286"/>
      <c r="K10" s="286"/>
      <c r="L10" s="286"/>
      <c r="M10" s="286"/>
    </row>
    <row r="11" spans="1:30" ht="18" customHeight="1">
      <c r="A11" s="34"/>
      <c r="B11" s="37" t="s">
        <v>40</v>
      </c>
      <c r="C11" s="30" t="s">
        <v>41</v>
      </c>
      <c r="D11" s="30"/>
      <c r="E11" s="30"/>
      <c r="F11" s="44"/>
      <c r="G11" s="30"/>
      <c r="H11" s="44"/>
      <c r="I11" s="286"/>
      <c r="J11" s="286"/>
      <c r="K11" s="286"/>
      <c r="L11" s="286"/>
      <c r="M11" s="286"/>
    </row>
    <row r="12" spans="1:30" s="259" customFormat="1">
      <c r="A12" s="32"/>
      <c r="B12" s="347"/>
      <c r="C12" s="347"/>
      <c r="D12" s="347"/>
      <c r="E12" s="347"/>
      <c r="F12" s="347"/>
      <c r="G12" s="347"/>
      <c r="H12" s="351"/>
      <c r="I12" s="940" t="s">
        <v>74</v>
      </c>
      <c r="J12" s="940"/>
      <c r="K12" s="940"/>
      <c r="L12" s="940"/>
      <c r="M12" s="941"/>
      <c r="N12" s="940"/>
      <c r="O12" s="940"/>
      <c r="P12" s="940"/>
      <c r="Q12" s="940"/>
      <c r="R12" s="940"/>
      <c r="S12" s="940" t="s">
        <v>47</v>
      </c>
      <c r="T12" s="940"/>
      <c r="U12" s="940"/>
      <c r="V12" s="940"/>
      <c r="W12" s="940"/>
      <c r="X12" s="942"/>
      <c r="Y12" s="942"/>
      <c r="Z12" s="942"/>
      <c r="AA12" s="942"/>
      <c r="AB12" s="942"/>
    </row>
    <row r="13" spans="1:30" s="259" customFormat="1" ht="13.8" thickBot="1">
      <c r="A13" s="45"/>
      <c r="B13" s="910" t="s">
        <v>123</v>
      </c>
      <c r="C13" s="910"/>
      <c r="D13" s="910"/>
      <c r="E13" s="910"/>
      <c r="F13" s="910"/>
      <c r="G13" s="910"/>
      <c r="H13" s="351"/>
      <c r="I13" s="943" t="s">
        <v>170</v>
      </c>
      <c r="J13" s="943"/>
      <c r="K13" s="943"/>
      <c r="L13" s="943"/>
      <c r="M13" s="944"/>
      <c r="N13" s="943" t="s">
        <v>171</v>
      </c>
      <c r="O13" s="943"/>
      <c r="P13" s="943"/>
      <c r="Q13" s="943"/>
      <c r="R13" s="943"/>
      <c r="S13" s="943" t="s">
        <v>170</v>
      </c>
      <c r="T13" s="943"/>
      <c r="U13" s="943"/>
      <c r="V13" s="943"/>
      <c r="W13" s="943"/>
      <c r="X13" s="945" t="s">
        <v>171</v>
      </c>
      <c r="Y13" s="945"/>
      <c r="Z13" s="945"/>
      <c r="AA13" s="945"/>
      <c r="AB13" s="945"/>
    </row>
    <row r="14" spans="1:30" s="259" customFormat="1" ht="14.4" thickTop="1" thickBot="1">
      <c r="A14" s="45"/>
      <c r="B14" s="233"/>
      <c r="C14" s="233" t="s">
        <v>42</v>
      </c>
      <c r="D14" s="233"/>
      <c r="E14" s="233" t="s">
        <v>74</v>
      </c>
      <c r="F14" s="233" t="s">
        <v>136</v>
      </c>
      <c r="G14" s="46" t="s">
        <v>135</v>
      </c>
      <c r="H14" s="40"/>
      <c r="I14" s="260" t="s">
        <v>88</v>
      </c>
      <c r="J14" s="260" t="s">
        <v>89</v>
      </c>
      <c r="K14" s="260" t="s">
        <v>90</v>
      </c>
      <c r="L14" s="260" t="s">
        <v>91</v>
      </c>
      <c r="M14" s="261" t="s">
        <v>92</v>
      </c>
      <c r="N14" s="260" t="s">
        <v>88</v>
      </c>
      <c r="O14" s="260" t="s">
        <v>89</v>
      </c>
      <c r="P14" s="260" t="s">
        <v>90</v>
      </c>
      <c r="Q14" s="260" t="s">
        <v>91</v>
      </c>
      <c r="R14" s="261" t="s">
        <v>92</v>
      </c>
      <c r="S14" s="260" t="s">
        <v>88</v>
      </c>
      <c r="T14" s="260" t="s">
        <v>89</v>
      </c>
      <c r="U14" s="260" t="s">
        <v>90</v>
      </c>
      <c r="V14" s="260" t="s">
        <v>91</v>
      </c>
      <c r="W14" s="261" t="s">
        <v>92</v>
      </c>
      <c r="X14" s="262" t="s">
        <v>88</v>
      </c>
      <c r="Y14" s="262" t="s">
        <v>89</v>
      </c>
      <c r="Z14" s="262" t="s">
        <v>90</v>
      </c>
      <c r="AA14" s="262" t="s">
        <v>91</v>
      </c>
      <c r="AB14" s="263" t="s">
        <v>92</v>
      </c>
    </row>
    <row r="15" spans="1:30" s="259" customFormat="1" ht="13.8" thickTop="1">
      <c r="A15" s="32"/>
      <c r="B15" s="40"/>
      <c r="C15" s="40"/>
      <c r="D15" s="40"/>
      <c r="E15" s="40"/>
      <c r="F15" s="40"/>
      <c r="G15" s="33"/>
      <c r="H15" s="40"/>
      <c r="I15" s="287"/>
      <c r="J15" s="287"/>
      <c r="K15" s="287"/>
      <c r="L15" s="287"/>
      <c r="M15" s="406"/>
      <c r="N15" s="287"/>
      <c r="O15" s="287"/>
      <c r="P15" s="287"/>
      <c r="Q15" s="287"/>
      <c r="R15" s="406"/>
      <c r="S15" s="287"/>
      <c r="T15" s="287"/>
      <c r="U15" s="287"/>
      <c r="V15" s="287"/>
      <c r="W15" s="406"/>
      <c r="X15" s="288"/>
      <c r="Y15" s="288"/>
      <c r="Z15" s="288"/>
      <c r="AA15" s="288"/>
      <c r="AB15" s="289"/>
    </row>
    <row r="16" spans="1:30" ht="13.95" customHeight="1">
      <c r="C16" s="296" t="s">
        <v>76</v>
      </c>
      <c r="D16" s="280"/>
      <c r="E16" s="280"/>
      <c r="F16" s="280"/>
      <c r="G16" s="280"/>
      <c r="H16" s="344"/>
      <c r="I16" s="195"/>
      <c r="J16" s="195"/>
      <c r="K16" s="195"/>
      <c r="L16" s="195"/>
      <c r="M16" s="195"/>
      <c r="R16" s="195"/>
      <c r="Z16" s="231"/>
      <c r="AA16" s="231"/>
      <c r="AB16" s="231"/>
      <c r="AC16" s="231"/>
      <c r="AD16" s="231"/>
    </row>
    <row r="17" spans="1:30" ht="13.95" customHeight="1">
      <c r="A17" s="277" t="s">
        <v>77</v>
      </c>
      <c r="B17" s="282">
        <v>3452</v>
      </c>
      <c r="C17" s="296" t="s">
        <v>71</v>
      </c>
      <c r="F17" s="278"/>
      <c r="G17" s="278"/>
      <c r="H17" s="294"/>
      <c r="I17" s="195"/>
      <c r="J17" s="195"/>
      <c r="K17" s="195"/>
      <c r="L17" s="195"/>
      <c r="M17" s="195"/>
      <c r="R17" s="195"/>
      <c r="X17" s="231"/>
      <c r="Y17" s="231"/>
      <c r="Z17" s="231"/>
      <c r="AA17" s="231"/>
      <c r="AB17" s="231"/>
      <c r="AC17" s="231"/>
      <c r="AD17" s="231"/>
    </row>
    <row r="18" spans="1:30" ht="13.95" customHeight="1">
      <c r="A18" s="281"/>
      <c r="B18" s="281">
        <v>80</v>
      </c>
      <c r="C18" s="327" t="s">
        <v>65</v>
      </c>
      <c r="D18" s="326"/>
      <c r="E18" s="326"/>
      <c r="F18" s="326"/>
      <c r="G18" s="326"/>
      <c r="H18" s="433"/>
      <c r="I18" s="195"/>
      <c r="J18" s="195"/>
      <c r="K18" s="195"/>
      <c r="L18" s="195"/>
      <c r="M18" s="195"/>
      <c r="R18" s="195"/>
      <c r="X18" s="231"/>
      <c r="Y18" s="231"/>
      <c r="Z18" s="231"/>
      <c r="AA18" s="231"/>
      <c r="AB18" s="231"/>
      <c r="AC18" s="231"/>
      <c r="AD18" s="231"/>
    </row>
    <row r="19" spans="1:30" ht="14.4" customHeight="1">
      <c r="A19" s="281"/>
      <c r="B19" s="322">
        <v>80.103999999999999</v>
      </c>
      <c r="C19" s="301" t="s">
        <v>197</v>
      </c>
      <c r="D19" s="326"/>
      <c r="E19" s="326"/>
      <c r="F19" s="326"/>
      <c r="G19" s="326"/>
      <c r="H19" s="433"/>
      <c r="I19" s="195"/>
      <c r="J19" s="195"/>
      <c r="K19" s="195"/>
      <c r="L19" s="195"/>
      <c r="M19" s="195"/>
      <c r="R19" s="195"/>
      <c r="Z19" s="231"/>
      <c r="AA19" s="231"/>
      <c r="AB19" s="231"/>
      <c r="AC19" s="231"/>
      <c r="AD19" s="231"/>
    </row>
    <row r="20" spans="1:30" ht="14.4" customHeight="1">
      <c r="A20" s="281"/>
      <c r="B20" s="341">
        <v>63</v>
      </c>
      <c r="C20" s="327" t="s">
        <v>198</v>
      </c>
      <c r="D20" s="326"/>
      <c r="E20" s="326"/>
      <c r="F20" s="326"/>
      <c r="G20" s="326"/>
      <c r="H20" s="433"/>
      <c r="I20" s="195"/>
      <c r="J20" s="195"/>
      <c r="K20" s="195"/>
      <c r="L20" s="195"/>
      <c r="M20" s="195"/>
      <c r="R20" s="195"/>
      <c r="Z20" s="231"/>
      <c r="AA20" s="231"/>
      <c r="AB20" s="231"/>
      <c r="AC20" s="231"/>
      <c r="AD20" s="231"/>
    </row>
    <row r="21" spans="1:30" ht="14.4" customHeight="1">
      <c r="A21" s="281"/>
      <c r="B21" s="341" t="s">
        <v>193</v>
      </c>
      <c r="C21" s="327" t="s">
        <v>199</v>
      </c>
      <c r="D21" s="284"/>
      <c r="E21" s="285">
        <v>2000</v>
      </c>
      <c r="F21" s="391">
        <v>0</v>
      </c>
      <c r="G21" s="285">
        <f t="shared" ref="G21:G27" si="0">SUM(E21:F21)</f>
        <v>2000</v>
      </c>
      <c r="H21" s="434" t="s">
        <v>226</v>
      </c>
      <c r="I21" s="195" t="s">
        <v>132</v>
      </c>
      <c r="J21" s="195" t="s">
        <v>129</v>
      </c>
      <c r="K21" s="195" t="s">
        <v>200</v>
      </c>
      <c r="L21" s="195">
        <v>100</v>
      </c>
      <c r="M21" s="274">
        <v>4011002038</v>
      </c>
      <c r="R21" s="195"/>
      <c r="S21" s="195" t="s">
        <v>127</v>
      </c>
      <c r="T21" s="195" t="s">
        <v>133</v>
      </c>
      <c r="U21" s="195" t="s">
        <v>128</v>
      </c>
      <c r="V21" s="195">
        <v>100</v>
      </c>
      <c r="W21" s="195">
        <v>4021001003</v>
      </c>
      <c r="Z21" s="231"/>
      <c r="AA21" s="231"/>
      <c r="AB21" s="231"/>
      <c r="AC21" s="231"/>
      <c r="AD21" s="231"/>
    </row>
    <row r="22" spans="1:30" ht="14.4" customHeight="1">
      <c r="A22" s="281"/>
      <c r="B22" s="341" t="s">
        <v>201</v>
      </c>
      <c r="C22" s="327" t="s">
        <v>202</v>
      </c>
      <c r="D22" s="284"/>
      <c r="E22" s="285">
        <v>1000</v>
      </c>
      <c r="F22" s="391">
        <v>0</v>
      </c>
      <c r="G22" s="285">
        <f t="shared" si="0"/>
        <v>1000</v>
      </c>
      <c r="H22" s="434" t="s">
        <v>226</v>
      </c>
      <c r="I22" s="195" t="s">
        <v>132</v>
      </c>
      <c r="J22" s="195" t="s">
        <v>129</v>
      </c>
      <c r="K22" s="195" t="s">
        <v>202</v>
      </c>
      <c r="L22" s="195">
        <v>100</v>
      </c>
      <c r="M22" s="274" t="s">
        <v>203</v>
      </c>
      <c r="R22" s="195"/>
      <c r="S22" s="195" t="s">
        <v>127</v>
      </c>
      <c r="T22" s="195" t="s">
        <v>133</v>
      </c>
      <c r="U22" s="195" t="s">
        <v>128</v>
      </c>
      <c r="V22" s="195">
        <v>100</v>
      </c>
      <c r="W22" s="195">
        <v>4021001003</v>
      </c>
      <c r="Z22" s="231"/>
      <c r="AA22" s="231"/>
      <c r="AB22" s="231"/>
      <c r="AC22" s="231"/>
      <c r="AD22" s="231"/>
    </row>
    <row r="23" spans="1:30" s="342" customFormat="1">
      <c r="A23" s="295" t="s">
        <v>211</v>
      </c>
      <c r="B23" s="341" t="s">
        <v>214</v>
      </c>
      <c r="C23" s="281" t="s">
        <v>217</v>
      </c>
      <c r="D23" s="267"/>
      <c r="E23" s="266">
        <v>2500</v>
      </c>
      <c r="F23" s="392">
        <v>0</v>
      </c>
      <c r="G23" s="285">
        <f t="shared" si="0"/>
        <v>2500</v>
      </c>
      <c r="H23" s="435" t="s">
        <v>218</v>
      </c>
      <c r="I23" s="195" t="s">
        <v>130</v>
      </c>
      <c r="J23" s="195" t="s">
        <v>81</v>
      </c>
      <c r="K23" s="195" t="s">
        <v>238</v>
      </c>
      <c r="L23" s="195">
        <v>100</v>
      </c>
      <c r="M23" s="195" t="s">
        <v>239</v>
      </c>
      <c r="N23" s="343"/>
      <c r="O23" s="343"/>
      <c r="P23" s="343"/>
      <c r="Q23" s="343"/>
      <c r="R23" s="343"/>
      <c r="S23" s="343"/>
      <c r="T23" s="343"/>
      <c r="U23" s="343"/>
      <c r="V23" s="343"/>
      <c r="W23" s="343"/>
      <c r="X23" s="343"/>
      <c r="Y23" s="343"/>
    </row>
    <row r="24" spans="1:30" s="342" customFormat="1" ht="26.4">
      <c r="A24" s="295" t="s">
        <v>211</v>
      </c>
      <c r="B24" s="341" t="s">
        <v>215</v>
      </c>
      <c r="C24" s="281" t="s">
        <v>225</v>
      </c>
      <c r="D24" s="267"/>
      <c r="E24" s="266">
        <v>800</v>
      </c>
      <c r="F24" s="392">
        <v>0</v>
      </c>
      <c r="G24" s="285">
        <f t="shared" si="0"/>
        <v>800</v>
      </c>
      <c r="H24" s="435" t="s">
        <v>218</v>
      </c>
      <c r="I24" s="195" t="s">
        <v>130</v>
      </c>
      <c r="J24" s="195" t="s">
        <v>81</v>
      </c>
      <c r="K24" s="195" t="s">
        <v>240</v>
      </c>
      <c r="L24" s="195">
        <v>100</v>
      </c>
      <c r="M24" s="195" t="s">
        <v>241</v>
      </c>
      <c r="N24" s="343"/>
      <c r="O24" s="343"/>
      <c r="P24" s="343"/>
      <c r="Q24" s="343"/>
      <c r="R24" s="343"/>
      <c r="S24" s="343"/>
      <c r="T24" s="343"/>
      <c r="U24" s="343"/>
      <c r="V24" s="343"/>
      <c r="W24" s="343"/>
      <c r="X24" s="343"/>
      <c r="Y24" s="343"/>
    </row>
    <row r="25" spans="1:30" s="342" customFormat="1" ht="26.4">
      <c r="A25" s="295" t="s">
        <v>211</v>
      </c>
      <c r="B25" s="341" t="s">
        <v>216</v>
      </c>
      <c r="C25" s="281" t="s">
        <v>237</v>
      </c>
      <c r="D25" s="267"/>
      <c r="E25" s="266">
        <v>100</v>
      </c>
      <c r="F25" s="392">
        <v>0</v>
      </c>
      <c r="G25" s="285">
        <f t="shared" si="0"/>
        <v>100</v>
      </c>
      <c r="H25" s="435" t="s">
        <v>212</v>
      </c>
      <c r="I25" s="195" t="s">
        <v>132</v>
      </c>
      <c r="J25" s="195" t="s">
        <v>129</v>
      </c>
      <c r="K25" s="195" t="s">
        <v>191</v>
      </c>
      <c r="L25" s="195">
        <v>100</v>
      </c>
      <c r="M25" s="195" t="s">
        <v>242</v>
      </c>
      <c r="N25" s="343"/>
      <c r="O25" s="343"/>
      <c r="P25" s="343"/>
      <c r="Q25" s="343"/>
      <c r="R25" s="343"/>
      <c r="S25" s="343"/>
      <c r="T25" s="343"/>
      <c r="U25" s="343"/>
      <c r="V25" s="343"/>
      <c r="W25" s="343"/>
      <c r="X25" s="343"/>
      <c r="Y25" s="343"/>
    </row>
    <row r="26" spans="1:30" s="342" customFormat="1" ht="14.4" customHeight="1">
      <c r="A26" s="295" t="s">
        <v>211</v>
      </c>
      <c r="B26" s="341" t="s">
        <v>222</v>
      </c>
      <c r="C26" s="281" t="s">
        <v>224</v>
      </c>
      <c r="D26" s="267"/>
      <c r="E26" s="266">
        <v>2000</v>
      </c>
      <c r="F26" s="392">
        <v>0</v>
      </c>
      <c r="G26" s="285">
        <f t="shared" si="0"/>
        <v>2000</v>
      </c>
      <c r="H26" s="435" t="s">
        <v>228</v>
      </c>
      <c r="I26" s="195" t="s">
        <v>132</v>
      </c>
      <c r="J26" s="195" t="s">
        <v>129</v>
      </c>
      <c r="K26" s="195" t="s">
        <v>224</v>
      </c>
      <c r="L26" s="195">
        <v>100</v>
      </c>
      <c r="M26" s="195" t="s">
        <v>243</v>
      </c>
      <c r="N26" s="343"/>
      <c r="O26" s="343"/>
      <c r="P26" s="343"/>
      <c r="Q26" s="343"/>
      <c r="R26" s="343"/>
      <c r="S26" s="343"/>
      <c r="T26" s="343"/>
      <c r="U26" s="343"/>
      <c r="V26" s="343"/>
      <c r="W26" s="343"/>
      <c r="X26" s="343"/>
      <c r="Y26" s="343"/>
    </row>
    <row r="27" spans="1:30" s="342" customFormat="1">
      <c r="A27" s="295" t="s">
        <v>211</v>
      </c>
      <c r="B27" s="341" t="s">
        <v>223</v>
      </c>
      <c r="C27" s="281" t="s">
        <v>236</v>
      </c>
      <c r="D27" s="267"/>
      <c r="E27" s="266">
        <v>1500</v>
      </c>
      <c r="F27" s="392">
        <v>0</v>
      </c>
      <c r="G27" s="285">
        <f t="shared" si="0"/>
        <v>1500</v>
      </c>
      <c r="H27" s="435" t="s">
        <v>229</v>
      </c>
      <c r="I27" s="195" t="s">
        <v>132</v>
      </c>
      <c r="J27" s="195" t="s">
        <v>129</v>
      </c>
      <c r="K27" s="195" t="s">
        <v>236</v>
      </c>
      <c r="L27" s="195">
        <v>100</v>
      </c>
      <c r="M27" s="195" t="s">
        <v>244</v>
      </c>
      <c r="N27" s="343"/>
      <c r="O27" s="343"/>
      <c r="P27" s="343"/>
      <c r="Q27" s="343"/>
      <c r="R27" s="343"/>
      <c r="S27" s="343"/>
      <c r="T27" s="343"/>
      <c r="U27" s="343"/>
      <c r="V27" s="343"/>
      <c r="W27" s="343"/>
      <c r="X27" s="343"/>
      <c r="Y27" s="343"/>
    </row>
    <row r="28" spans="1:30" ht="14.1" customHeight="1">
      <c r="A28" s="281" t="s">
        <v>72</v>
      </c>
      <c r="B28" s="341">
        <v>63</v>
      </c>
      <c r="C28" s="327" t="s">
        <v>198</v>
      </c>
      <c r="D28" s="284"/>
      <c r="E28" s="308">
        <f>SUM(E21:E27)</f>
        <v>9900</v>
      </c>
      <c r="F28" s="393">
        <f>SUM(F21:F22)</f>
        <v>0</v>
      </c>
      <c r="G28" s="308">
        <f>SUM(G21:G27)</f>
        <v>9900</v>
      </c>
      <c r="H28" s="434"/>
      <c r="I28" s="195"/>
      <c r="J28" s="195"/>
      <c r="K28" s="195"/>
      <c r="L28" s="195"/>
      <c r="M28" s="195"/>
      <c r="R28" s="195"/>
      <c r="Z28" s="231"/>
      <c r="AA28" s="231"/>
      <c r="AB28" s="231"/>
      <c r="AC28" s="231"/>
      <c r="AD28" s="231"/>
    </row>
    <row r="29" spans="1:30" ht="14.1" customHeight="1">
      <c r="A29" s="281" t="s">
        <v>72</v>
      </c>
      <c r="B29" s="322">
        <v>80.103999999999999</v>
      </c>
      <c r="C29" s="301" t="s">
        <v>197</v>
      </c>
      <c r="D29" s="267"/>
      <c r="E29" s="269">
        <f t="shared" ref="E29:F29" si="1">E28</f>
        <v>9900</v>
      </c>
      <c r="F29" s="394">
        <f t="shared" si="1"/>
        <v>0</v>
      </c>
      <c r="G29" s="269">
        <f t="shared" ref="G29:G31" si="2">G28</f>
        <v>9900</v>
      </c>
      <c r="H29" s="389"/>
      <c r="I29" s="195"/>
      <c r="J29" s="195"/>
      <c r="K29" s="195"/>
      <c r="L29" s="195"/>
      <c r="M29" s="195"/>
      <c r="R29" s="195"/>
      <c r="Z29" s="231"/>
      <c r="AA29" s="231"/>
      <c r="AB29" s="231"/>
      <c r="AC29" s="231"/>
      <c r="AD29" s="231"/>
    </row>
    <row r="30" spans="1:30" ht="14.1" customHeight="1">
      <c r="A30" s="281" t="s">
        <v>72</v>
      </c>
      <c r="B30" s="281">
        <v>80</v>
      </c>
      <c r="C30" s="327" t="s">
        <v>65</v>
      </c>
      <c r="D30" s="298"/>
      <c r="E30" s="269">
        <f>E29</f>
        <v>9900</v>
      </c>
      <c r="F30" s="394">
        <f t="shared" ref="F30:F31" si="3">F29</f>
        <v>0</v>
      </c>
      <c r="G30" s="269">
        <f t="shared" si="2"/>
        <v>9900</v>
      </c>
      <c r="H30" s="388"/>
      <c r="I30" s="195"/>
      <c r="J30" s="195"/>
      <c r="K30" s="195"/>
      <c r="L30" s="195"/>
      <c r="M30" s="195"/>
      <c r="R30" s="195"/>
      <c r="Z30" s="231"/>
      <c r="AA30" s="231"/>
      <c r="AB30" s="231"/>
      <c r="AC30" s="231"/>
      <c r="AD30" s="231"/>
    </row>
    <row r="31" spans="1:30" s="302" customFormat="1" ht="14.1" customHeight="1">
      <c r="A31" s="281" t="s">
        <v>72</v>
      </c>
      <c r="B31" s="300">
        <v>3452</v>
      </c>
      <c r="C31" s="301" t="s">
        <v>71</v>
      </c>
      <c r="D31" s="298"/>
      <c r="E31" s="266">
        <f>E30</f>
        <v>9900</v>
      </c>
      <c r="F31" s="392">
        <f t="shared" si="3"/>
        <v>0</v>
      </c>
      <c r="G31" s="266">
        <f t="shared" si="2"/>
        <v>9900</v>
      </c>
      <c r="H31" s="388"/>
      <c r="I31" s="196"/>
      <c r="J31" s="196"/>
      <c r="K31" s="196"/>
      <c r="L31" s="196"/>
      <c r="M31" s="196"/>
      <c r="N31" s="196"/>
      <c r="O31" s="196"/>
      <c r="P31" s="196"/>
      <c r="Q31" s="196"/>
      <c r="R31" s="196"/>
      <c r="S31" s="196"/>
      <c r="T31" s="196"/>
      <c r="U31" s="196"/>
      <c r="V31" s="196"/>
      <c r="W31" s="196"/>
      <c r="X31" s="196"/>
      <c r="Y31" s="196"/>
    </row>
    <row r="32" spans="1:30" ht="14.1" customHeight="1">
      <c r="A32" s="283" t="s">
        <v>72</v>
      </c>
      <c r="B32" s="283"/>
      <c r="C32" s="303" t="s">
        <v>76</v>
      </c>
      <c r="D32" s="299"/>
      <c r="E32" s="265">
        <f t="shared" ref="E32" si="4">E31</f>
        <v>9900</v>
      </c>
      <c r="F32" s="395">
        <f t="shared" ref="F32:G32" si="5">F31</f>
        <v>0</v>
      </c>
      <c r="G32" s="265">
        <f t="shared" si="5"/>
        <v>9900</v>
      </c>
      <c r="H32" s="388"/>
      <c r="I32" s="196"/>
      <c r="J32" s="196"/>
      <c r="K32" s="196"/>
      <c r="L32" s="196"/>
      <c r="M32" s="196"/>
      <c r="N32" s="196"/>
      <c r="O32" s="196"/>
      <c r="P32" s="196"/>
      <c r="Q32" s="196"/>
      <c r="R32" s="196"/>
      <c r="S32" s="196"/>
      <c r="T32" s="196"/>
      <c r="U32" s="196"/>
      <c r="V32" s="196"/>
      <c r="W32" s="196"/>
      <c r="X32" s="196"/>
      <c r="Y32" s="196"/>
      <c r="Z32" s="302"/>
      <c r="AA32" s="302"/>
      <c r="AB32" s="302"/>
      <c r="AC32" s="231"/>
      <c r="AD32" s="231"/>
    </row>
    <row r="33" spans="1:30">
      <c r="A33" s="281"/>
      <c r="B33" s="281"/>
      <c r="C33" s="301"/>
      <c r="D33" s="298"/>
      <c r="E33" s="298"/>
      <c r="F33" s="392"/>
      <c r="G33" s="298"/>
      <c r="H33" s="388"/>
      <c r="I33" s="196"/>
      <c r="J33" s="196"/>
      <c r="K33" s="196"/>
      <c r="L33" s="196"/>
      <c r="M33" s="196"/>
      <c r="N33" s="196"/>
      <c r="O33" s="196"/>
      <c r="P33" s="196"/>
      <c r="Q33" s="196"/>
      <c r="R33" s="196"/>
      <c r="S33" s="196"/>
      <c r="T33" s="196"/>
      <c r="U33" s="196"/>
      <c r="V33" s="196"/>
      <c r="W33" s="196"/>
      <c r="X33" s="196"/>
      <c r="Y33" s="196"/>
      <c r="Z33" s="302"/>
      <c r="AA33" s="302"/>
      <c r="AB33" s="302"/>
      <c r="AC33" s="231"/>
      <c r="AD33" s="231"/>
    </row>
    <row r="34" spans="1:30" ht="13.95" customHeight="1">
      <c r="A34" s="281"/>
      <c r="B34" s="281"/>
      <c r="C34" s="301" t="s">
        <v>33</v>
      </c>
      <c r="D34" s="298"/>
      <c r="E34" s="298"/>
      <c r="F34" s="392"/>
      <c r="G34" s="298"/>
      <c r="H34" s="388"/>
      <c r="I34" s="196"/>
      <c r="J34" s="196"/>
      <c r="K34" s="196"/>
      <c r="L34" s="196"/>
      <c r="M34" s="196"/>
      <c r="N34" s="196"/>
      <c r="O34" s="196"/>
      <c r="P34" s="196"/>
      <c r="Q34" s="196"/>
      <c r="R34" s="196"/>
      <c r="S34" s="196"/>
      <c r="T34" s="196"/>
      <c r="U34" s="196"/>
      <c r="V34" s="196"/>
      <c r="W34" s="196"/>
      <c r="X34" s="196"/>
      <c r="Y34" s="196"/>
      <c r="Z34" s="302"/>
      <c r="AA34" s="302"/>
      <c r="AB34" s="302"/>
      <c r="AC34" s="231"/>
      <c r="AD34" s="231"/>
    </row>
    <row r="35" spans="1:30" ht="13.95" customHeight="1">
      <c r="A35" s="281" t="s">
        <v>77</v>
      </c>
      <c r="B35" s="300">
        <v>5452</v>
      </c>
      <c r="C35" s="301" t="s">
        <v>44</v>
      </c>
      <c r="D35" s="298"/>
      <c r="E35" s="298"/>
      <c r="F35" s="392"/>
      <c r="G35" s="298"/>
      <c r="H35" s="388"/>
      <c r="I35" s="195"/>
      <c r="J35" s="195"/>
      <c r="K35" s="195"/>
      <c r="L35" s="195"/>
      <c r="M35" s="195"/>
      <c r="R35" s="195"/>
      <c r="Z35" s="231"/>
      <c r="AA35" s="231"/>
      <c r="AB35" s="231"/>
      <c r="AC35" s="231"/>
      <c r="AD35" s="231"/>
    </row>
    <row r="36" spans="1:30" ht="13.95" customHeight="1">
      <c r="A36" s="281"/>
      <c r="B36" s="331">
        <v>1</v>
      </c>
      <c r="C36" s="327" t="s">
        <v>114</v>
      </c>
      <c r="D36" s="340"/>
      <c r="E36" s="340"/>
      <c r="F36" s="396"/>
      <c r="G36" s="340"/>
      <c r="H36" s="436"/>
      <c r="I36" s="195"/>
      <c r="J36" s="195"/>
      <c r="K36" s="195"/>
      <c r="L36" s="195"/>
      <c r="M36" s="195"/>
      <c r="R36" s="195"/>
      <c r="Z36" s="231"/>
      <c r="AA36" s="231"/>
      <c r="AB36" s="231"/>
      <c r="AC36" s="231"/>
      <c r="AD36" s="231"/>
    </row>
    <row r="37" spans="1:30" s="230" customFormat="1" ht="13.95" customHeight="1">
      <c r="A37" s="330"/>
      <c r="B37" s="322">
        <v>1.101</v>
      </c>
      <c r="C37" s="301" t="s">
        <v>118</v>
      </c>
      <c r="D37" s="340"/>
      <c r="E37" s="340"/>
      <c r="F37" s="396"/>
      <c r="G37" s="340"/>
      <c r="H37" s="436"/>
      <c r="I37" s="197"/>
      <c r="J37" s="197"/>
      <c r="K37" s="197"/>
      <c r="L37" s="197"/>
      <c r="M37" s="197"/>
      <c r="N37" s="197"/>
      <c r="O37" s="197"/>
      <c r="P37" s="197"/>
      <c r="Q37" s="197"/>
      <c r="R37" s="197"/>
      <c r="S37" s="197"/>
      <c r="T37" s="197"/>
      <c r="U37" s="197"/>
      <c r="V37" s="197"/>
      <c r="W37" s="197"/>
      <c r="X37" s="197"/>
      <c r="Y37" s="197"/>
    </row>
    <row r="38" spans="1:30" s="339" customFormat="1" ht="26.4">
      <c r="A38" s="330"/>
      <c r="B38" s="331">
        <v>50</v>
      </c>
      <c r="C38" s="327" t="s">
        <v>158</v>
      </c>
      <c r="D38" s="284"/>
      <c r="E38" s="326"/>
      <c r="F38" s="391"/>
      <c r="G38" s="326"/>
      <c r="H38" s="433"/>
      <c r="I38" s="338"/>
      <c r="J38" s="338"/>
      <c r="K38" s="338"/>
      <c r="L38" s="338"/>
      <c r="M38" s="338"/>
      <c r="N38" s="338"/>
      <c r="O38" s="338"/>
      <c r="P38" s="338"/>
      <c r="Q38" s="338"/>
      <c r="R38" s="338"/>
      <c r="S38" s="338"/>
      <c r="T38" s="338"/>
      <c r="U38" s="338"/>
      <c r="V38" s="338"/>
      <c r="W38" s="338"/>
      <c r="X38" s="338"/>
      <c r="Y38" s="338"/>
    </row>
    <row r="39" spans="1:30" s="339" customFormat="1" ht="13.95" customHeight="1">
      <c r="A39" s="330"/>
      <c r="B39" s="331">
        <v>81</v>
      </c>
      <c r="C39" s="327" t="s">
        <v>119</v>
      </c>
      <c r="D39" s="284"/>
      <c r="E39" s="326"/>
      <c r="F39" s="391"/>
      <c r="G39" s="326"/>
      <c r="H39" s="433"/>
      <c r="I39" s="338"/>
      <c r="J39" s="338"/>
      <c r="K39" s="338"/>
      <c r="L39" s="338"/>
      <c r="M39" s="338"/>
      <c r="N39" s="338"/>
      <c r="O39" s="338"/>
      <c r="P39" s="338"/>
      <c r="Q39" s="338"/>
      <c r="R39" s="338"/>
      <c r="S39" s="338"/>
      <c r="T39" s="338"/>
      <c r="U39" s="338"/>
      <c r="V39" s="338"/>
      <c r="W39" s="338"/>
      <c r="X39" s="338"/>
      <c r="Y39" s="338"/>
    </row>
    <row r="40" spans="1:30" s="230" customFormat="1" ht="40.200000000000003" customHeight="1">
      <c r="A40" s="305" t="s">
        <v>211</v>
      </c>
      <c r="B40" s="332" t="s">
        <v>219</v>
      </c>
      <c r="C40" s="306" t="s">
        <v>220</v>
      </c>
      <c r="D40" s="267"/>
      <c r="E40" s="269">
        <v>8928</v>
      </c>
      <c r="F40" s="394">
        <v>0</v>
      </c>
      <c r="G40" s="266">
        <f t="shared" ref="G40" si="6">SUM(E40:F40)</f>
        <v>8928</v>
      </c>
      <c r="H40" s="435" t="s">
        <v>218</v>
      </c>
      <c r="I40" s="195" t="s">
        <v>55</v>
      </c>
      <c r="J40" s="195" t="s">
        <v>245</v>
      </c>
      <c r="K40" s="195" t="s">
        <v>246</v>
      </c>
      <c r="L40" s="195">
        <v>100</v>
      </c>
      <c r="M40" s="195" t="s">
        <v>247</v>
      </c>
      <c r="N40" s="197"/>
      <c r="O40" s="197"/>
      <c r="P40" s="197"/>
      <c r="Q40" s="197"/>
      <c r="R40" s="197"/>
      <c r="S40" s="197"/>
      <c r="T40" s="197"/>
      <c r="U40" s="197"/>
      <c r="V40" s="197"/>
      <c r="W40" s="197"/>
      <c r="X40" s="197"/>
      <c r="Y40" s="197"/>
    </row>
    <row r="41" spans="1:30" s="230" customFormat="1" ht="13.95" customHeight="1">
      <c r="A41" s="330" t="s">
        <v>72</v>
      </c>
      <c r="B41" s="331">
        <v>81</v>
      </c>
      <c r="C41" s="327" t="s">
        <v>119</v>
      </c>
      <c r="D41" s="284"/>
      <c r="E41" s="308">
        <f>SUM(E40:E40)</f>
        <v>8928</v>
      </c>
      <c r="F41" s="393">
        <f>SUM(F40:F40)</f>
        <v>0</v>
      </c>
      <c r="G41" s="308">
        <f>SUM(G40:G40)</f>
        <v>8928</v>
      </c>
      <c r="H41" s="434"/>
      <c r="I41" s="197"/>
      <c r="J41" s="197"/>
      <c r="K41" s="197"/>
      <c r="L41" s="197"/>
      <c r="M41" s="197"/>
      <c r="N41" s="197"/>
      <c r="O41" s="197"/>
      <c r="P41" s="197"/>
      <c r="Q41" s="197"/>
      <c r="R41" s="197"/>
      <c r="S41" s="197"/>
      <c r="T41" s="197"/>
      <c r="U41" s="197"/>
      <c r="V41" s="197"/>
      <c r="W41" s="197"/>
      <c r="X41" s="197"/>
      <c r="Y41" s="197"/>
    </row>
    <row r="42" spans="1:30" s="230" customFormat="1" ht="30" customHeight="1">
      <c r="A42" s="330" t="s">
        <v>72</v>
      </c>
      <c r="B42" s="331">
        <v>50</v>
      </c>
      <c r="C42" s="327" t="s">
        <v>158</v>
      </c>
      <c r="D42" s="284"/>
      <c r="E42" s="290">
        <f>E41</f>
        <v>8928</v>
      </c>
      <c r="F42" s="397">
        <f t="shared" ref="F42:G42" si="7">F41</f>
        <v>0</v>
      </c>
      <c r="G42" s="290">
        <f t="shared" si="7"/>
        <v>8928</v>
      </c>
      <c r="H42" s="434"/>
      <c r="I42" s="197"/>
      <c r="J42" s="197"/>
      <c r="K42" s="197"/>
      <c r="L42" s="197"/>
      <c r="M42" s="197"/>
      <c r="N42" s="197"/>
      <c r="O42" s="197"/>
      <c r="P42" s="197"/>
      <c r="Q42" s="197"/>
      <c r="R42" s="197"/>
      <c r="S42" s="197"/>
      <c r="T42" s="197"/>
      <c r="U42" s="197"/>
      <c r="V42" s="197"/>
      <c r="W42" s="197"/>
      <c r="X42" s="197"/>
      <c r="Y42" s="197"/>
    </row>
    <row r="43" spans="1:30" s="230" customFormat="1">
      <c r="A43" s="330" t="s">
        <v>72</v>
      </c>
      <c r="B43" s="322">
        <v>1.101</v>
      </c>
      <c r="C43" s="301" t="s">
        <v>118</v>
      </c>
      <c r="D43" s="284"/>
      <c r="E43" s="337">
        <f>SUM(E42,)</f>
        <v>8928</v>
      </c>
      <c r="F43" s="397">
        <f t="shared" ref="F43:G43" si="8">SUM(F42,)</f>
        <v>0</v>
      </c>
      <c r="G43" s="337">
        <f t="shared" si="8"/>
        <v>8928</v>
      </c>
      <c r="H43" s="433"/>
      <c r="I43" s="197"/>
      <c r="J43" s="197"/>
      <c r="K43" s="197"/>
      <c r="L43" s="197"/>
      <c r="M43" s="197"/>
      <c r="N43" s="197"/>
      <c r="O43" s="197"/>
      <c r="P43" s="197"/>
      <c r="Q43" s="197"/>
      <c r="R43" s="197"/>
      <c r="S43" s="197"/>
      <c r="T43" s="197"/>
      <c r="U43" s="197"/>
      <c r="V43" s="197"/>
      <c r="W43" s="197"/>
      <c r="X43" s="197"/>
      <c r="Y43" s="197"/>
    </row>
    <row r="44" spans="1:30" s="230" customFormat="1" ht="10.199999999999999" customHeight="1">
      <c r="A44" s="330"/>
      <c r="B44" s="336"/>
      <c r="C44" s="301"/>
      <c r="D44" s="326"/>
      <c r="E44" s="326"/>
      <c r="F44" s="391"/>
      <c r="G44" s="298"/>
      <c r="H44" s="388"/>
      <c r="I44" s="197"/>
      <c r="J44" s="197"/>
      <c r="K44" s="197"/>
      <c r="L44" s="197"/>
      <c r="M44" s="197"/>
      <c r="N44" s="197"/>
      <c r="O44" s="197"/>
      <c r="P44" s="197"/>
      <c r="Q44" s="197"/>
      <c r="R44" s="197"/>
      <c r="S44" s="197"/>
      <c r="T44" s="197"/>
      <c r="U44" s="197"/>
      <c r="V44" s="197"/>
      <c r="W44" s="197"/>
      <c r="X44" s="197"/>
      <c r="Y44" s="197"/>
    </row>
    <row r="45" spans="1:30" s="230" customFormat="1" ht="15.6" customHeight="1">
      <c r="A45" s="330"/>
      <c r="B45" s="322">
        <v>1.1020000000000001</v>
      </c>
      <c r="C45" s="307" t="s">
        <v>196</v>
      </c>
      <c r="D45" s="399"/>
      <c r="E45" s="335"/>
      <c r="F45" s="396"/>
      <c r="G45" s="335"/>
      <c r="H45" s="437"/>
      <c r="I45" s="197"/>
      <c r="J45" s="197"/>
      <c r="K45" s="197"/>
      <c r="L45" s="197"/>
      <c r="M45" s="197"/>
      <c r="N45" s="197"/>
      <c r="O45" s="197"/>
      <c r="P45" s="197"/>
      <c r="Q45" s="197"/>
      <c r="R45" s="197"/>
      <c r="S45" s="197"/>
      <c r="T45" s="197"/>
      <c r="U45" s="197"/>
      <c r="V45" s="197"/>
      <c r="W45" s="197"/>
      <c r="X45" s="197"/>
      <c r="Y45" s="197"/>
    </row>
    <row r="46" spans="1:30" s="230" customFormat="1" ht="13.95" customHeight="1">
      <c r="A46" s="330"/>
      <c r="B46" s="331">
        <v>61</v>
      </c>
      <c r="C46" s="306" t="s">
        <v>67</v>
      </c>
      <c r="D46" s="399"/>
      <c r="E46" s="335"/>
      <c r="F46" s="396"/>
      <c r="G46" s="335"/>
      <c r="H46" s="437"/>
      <c r="I46" s="197"/>
      <c r="J46" s="197"/>
      <c r="K46" s="197"/>
      <c r="L46" s="197"/>
      <c r="M46" s="197"/>
      <c r="N46" s="197"/>
      <c r="O46" s="197"/>
      <c r="P46" s="197"/>
      <c r="Q46" s="197"/>
      <c r="R46" s="197"/>
      <c r="S46" s="197"/>
      <c r="T46" s="197"/>
      <c r="U46" s="197"/>
      <c r="V46" s="197"/>
      <c r="W46" s="197"/>
      <c r="X46" s="197"/>
      <c r="Y46" s="197"/>
    </row>
    <row r="47" spans="1:30" s="230" customFormat="1" ht="26.25" customHeight="1">
      <c r="A47" s="330"/>
      <c r="B47" s="332" t="s">
        <v>195</v>
      </c>
      <c r="C47" s="306" t="s">
        <v>204</v>
      </c>
      <c r="D47" s="267"/>
      <c r="E47" s="266">
        <v>150000</v>
      </c>
      <c r="F47" s="392">
        <v>0</v>
      </c>
      <c r="G47" s="266">
        <f>SUM(E47:F47)</f>
        <v>150000</v>
      </c>
      <c r="H47" s="438" t="s">
        <v>231</v>
      </c>
      <c r="I47" s="317" t="s">
        <v>132</v>
      </c>
      <c r="J47" s="317" t="s">
        <v>129</v>
      </c>
      <c r="K47" s="334" t="s">
        <v>205</v>
      </c>
      <c r="L47" s="317">
        <v>100</v>
      </c>
      <c r="M47" s="333">
        <v>4011002023</v>
      </c>
      <c r="N47" s="197"/>
      <c r="O47" s="197"/>
      <c r="P47" s="197"/>
      <c r="Q47" s="197"/>
      <c r="R47" s="197"/>
      <c r="S47" s="197" t="s">
        <v>120</v>
      </c>
      <c r="T47" s="197" t="s">
        <v>120</v>
      </c>
      <c r="U47" s="197" t="s">
        <v>120</v>
      </c>
      <c r="V47" s="197" t="s">
        <v>120</v>
      </c>
      <c r="W47" s="197" t="s">
        <v>120</v>
      </c>
      <c r="X47" s="197" t="s">
        <v>120</v>
      </c>
      <c r="Y47" s="197" t="s">
        <v>120</v>
      </c>
      <c r="Z47" s="230" t="s">
        <v>120</v>
      </c>
      <c r="AA47" s="230" t="s">
        <v>120</v>
      </c>
      <c r="AB47" s="230" t="s">
        <v>120</v>
      </c>
    </row>
    <row r="48" spans="1:30" s="230" customFormat="1" ht="14.1" customHeight="1">
      <c r="A48" s="330" t="s">
        <v>72</v>
      </c>
      <c r="B48" s="331">
        <v>61</v>
      </c>
      <c r="C48" s="306" t="s">
        <v>67</v>
      </c>
      <c r="D48" s="267"/>
      <c r="E48" s="265">
        <f>SUM(E47:E47)</f>
        <v>150000</v>
      </c>
      <c r="F48" s="395">
        <f>SUM(F47:F47)</f>
        <v>0</v>
      </c>
      <c r="G48" s="265">
        <f>SUM(G47:G47)</f>
        <v>150000</v>
      </c>
      <c r="H48" s="389"/>
      <c r="I48" s="197"/>
      <c r="J48" s="197"/>
      <c r="K48" s="197"/>
      <c r="L48" s="197"/>
      <c r="M48" s="197"/>
      <c r="N48" s="197"/>
      <c r="O48" s="197"/>
      <c r="P48" s="197"/>
      <c r="Q48" s="197"/>
      <c r="R48" s="197"/>
      <c r="S48" s="197"/>
      <c r="T48" s="197"/>
      <c r="U48" s="197"/>
      <c r="V48" s="197"/>
      <c r="W48" s="197"/>
      <c r="X48" s="197"/>
      <c r="Y48" s="197"/>
    </row>
    <row r="49" spans="1:30" s="230" customFormat="1" ht="14.1" customHeight="1">
      <c r="A49" s="330" t="s">
        <v>72</v>
      </c>
      <c r="B49" s="322">
        <v>1.1020000000000001</v>
      </c>
      <c r="C49" s="307" t="s">
        <v>196</v>
      </c>
      <c r="D49" s="267"/>
      <c r="E49" s="265">
        <f>E48</f>
        <v>150000</v>
      </c>
      <c r="F49" s="395">
        <f t="shared" ref="F49:G49" si="9">F48</f>
        <v>0</v>
      </c>
      <c r="G49" s="265">
        <f t="shared" si="9"/>
        <v>150000</v>
      </c>
      <c r="H49" s="389"/>
      <c r="I49" s="197"/>
      <c r="J49" s="197"/>
      <c r="K49" s="197"/>
      <c r="L49" s="197"/>
      <c r="M49" s="197"/>
      <c r="N49" s="197"/>
      <c r="O49" s="197"/>
      <c r="P49" s="197"/>
      <c r="Q49" s="197"/>
      <c r="R49" s="197"/>
      <c r="S49" s="197"/>
      <c r="T49" s="197"/>
      <c r="U49" s="197"/>
      <c r="V49" s="197"/>
      <c r="W49" s="197"/>
      <c r="X49" s="197"/>
      <c r="Y49" s="197"/>
    </row>
    <row r="50" spans="1:30">
      <c r="A50" s="330" t="s">
        <v>72</v>
      </c>
      <c r="B50" s="400">
        <v>1</v>
      </c>
      <c r="C50" s="306" t="s">
        <v>114</v>
      </c>
      <c r="D50" s="267"/>
      <c r="E50" s="264">
        <f>E49+E43</f>
        <v>158928</v>
      </c>
      <c r="F50" s="398">
        <f>F49+F43</f>
        <v>0</v>
      </c>
      <c r="G50" s="264">
        <f>G49+G43</f>
        <v>158928</v>
      </c>
      <c r="H50" s="390"/>
      <c r="I50" s="195"/>
      <c r="J50" s="195"/>
      <c r="K50" s="195"/>
      <c r="L50" s="195"/>
      <c r="M50" s="195"/>
      <c r="R50" s="195"/>
      <c r="Z50" s="231"/>
      <c r="AA50" s="231"/>
      <c r="AB50" s="231"/>
      <c r="AC50" s="231"/>
      <c r="AD50" s="231"/>
    </row>
    <row r="51" spans="1:30" s="230" customFormat="1">
      <c r="A51" s="329" t="s">
        <v>72</v>
      </c>
      <c r="B51" s="328">
        <v>5452</v>
      </c>
      <c r="C51" s="296" t="s">
        <v>44</v>
      </c>
      <c r="D51" s="268"/>
      <c r="E51" s="265">
        <f t="shared" ref="E51:G52" si="10">E50</f>
        <v>158928</v>
      </c>
      <c r="F51" s="395">
        <f t="shared" si="10"/>
        <v>0</v>
      </c>
      <c r="G51" s="265">
        <f t="shared" si="10"/>
        <v>158928</v>
      </c>
      <c r="H51" s="389"/>
      <c r="I51" s="197"/>
      <c r="J51" s="197"/>
      <c r="K51" s="197"/>
      <c r="L51" s="197"/>
      <c r="M51" s="197"/>
      <c r="N51" s="197"/>
      <c r="O51" s="197"/>
      <c r="P51" s="197"/>
      <c r="Q51" s="197"/>
      <c r="R51" s="197"/>
      <c r="S51" s="197"/>
      <c r="T51" s="197"/>
      <c r="U51" s="197"/>
      <c r="V51" s="197"/>
      <c r="W51" s="197"/>
      <c r="X51" s="197"/>
      <c r="Y51" s="197"/>
    </row>
    <row r="52" spans="1:30" s="230" customFormat="1">
      <c r="A52" s="283" t="s">
        <v>72</v>
      </c>
      <c r="B52" s="283"/>
      <c r="C52" s="303" t="s">
        <v>33</v>
      </c>
      <c r="D52" s="267"/>
      <c r="E52" s="266">
        <f t="shared" si="10"/>
        <v>158928</v>
      </c>
      <c r="F52" s="392">
        <f t="shared" si="10"/>
        <v>0</v>
      </c>
      <c r="G52" s="266">
        <f t="shared" si="10"/>
        <v>158928</v>
      </c>
      <c r="H52" s="389"/>
      <c r="I52" s="197"/>
      <c r="J52" s="197"/>
      <c r="K52" s="197"/>
      <c r="L52" s="197"/>
      <c r="M52" s="197"/>
      <c r="N52" s="197"/>
      <c r="O52" s="197"/>
      <c r="P52" s="197"/>
      <c r="Q52" s="197"/>
      <c r="R52" s="197"/>
      <c r="S52" s="197"/>
      <c r="T52" s="197"/>
      <c r="U52" s="197"/>
      <c r="V52" s="197"/>
      <c r="W52" s="197"/>
      <c r="X52" s="197"/>
      <c r="Y52" s="197"/>
    </row>
    <row r="53" spans="1:30">
      <c r="A53" s="283" t="s">
        <v>72</v>
      </c>
      <c r="B53" s="283"/>
      <c r="C53" s="303" t="s">
        <v>73</v>
      </c>
      <c r="D53" s="299"/>
      <c r="E53" s="265">
        <f>E52+E32</f>
        <v>168828</v>
      </c>
      <c r="F53" s="395">
        <f>F52+F32</f>
        <v>0</v>
      </c>
      <c r="G53" s="299">
        <f>G52+G32</f>
        <v>168828</v>
      </c>
      <c r="H53" s="388"/>
      <c r="I53" s="195"/>
      <c r="J53" s="195"/>
      <c r="K53" s="195"/>
      <c r="L53" s="195"/>
      <c r="M53" s="195"/>
      <c r="R53" s="195"/>
      <c r="Z53" s="231"/>
      <c r="AA53" s="231"/>
      <c r="AB53" s="231"/>
      <c r="AC53" s="231"/>
      <c r="AD53" s="231"/>
    </row>
    <row r="54" spans="1:30">
      <c r="A54" s="428" t="s">
        <v>235</v>
      </c>
      <c r="B54" s="428"/>
      <c r="C54" s="428"/>
      <c r="D54" s="428"/>
      <c r="E54" s="428"/>
      <c r="F54" s="428"/>
      <c r="G54" s="428"/>
      <c r="H54" s="387"/>
      <c r="I54" s="321"/>
      <c r="J54" s="321"/>
      <c r="K54" s="321"/>
      <c r="L54" s="321"/>
      <c r="M54" s="321"/>
      <c r="N54" s="196"/>
      <c r="R54" s="195"/>
    </row>
    <row r="55" spans="1:30" ht="15.6" customHeight="1">
      <c r="A55" s="937" t="s">
        <v>210</v>
      </c>
      <c r="B55" s="937"/>
      <c r="C55" s="937"/>
      <c r="D55" s="321"/>
      <c r="E55" s="321"/>
      <c r="F55" s="321"/>
      <c r="G55" s="321"/>
      <c r="H55" s="387"/>
      <c r="I55" s="326"/>
      <c r="J55" s="321"/>
      <c r="K55" s="321"/>
      <c r="L55" s="321"/>
      <c r="M55" s="321"/>
      <c r="N55" s="196"/>
      <c r="R55" s="195"/>
      <c r="W55" s="231"/>
      <c r="X55" s="231"/>
      <c r="Y55" s="231"/>
      <c r="Z55" s="231"/>
      <c r="AA55" s="231"/>
      <c r="AB55" s="231"/>
      <c r="AC55" s="231"/>
      <c r="AD55" s="231"/>
    </row>
    <row r="56" spans="1:30">
      <c r="A56" s="382" t="s">
        <v>226</v>
      </c>
      <c r="B56" s="401" t="s">
        <v>234</v>
      </c>
      <c r="C56" s="383"/>
      <c r="D56" s="321"/>
      <c r="E56" s="321"/>
      <c r="F56" s="321"/>
      <c r="G56" s="321"/>
      <c r="H56" s="387"/>
      <c r="I56" s="326"/>
      <c r="J56" s="321"/>
      <c r="K56" s="321"/>
      <c r="L56" s="321"/>
      <c r="M56" s="321"/>
      <c r="N56" s="196"/>
      <c r="R56" s="195"/>
      <c r="W56" s="231"/>
      <c r="X56" s="231"/>
      <c r="Y56" s="231"/>
      <c r="Z56" s="231"/>
      <c r="AA56" s="231"/>
      <c r="AB56" s="231"/>
      <c r="AC56" s="231"/>
      <c r="AD56" s="231"/>
    </row>
    <row r="57" spans="1:30" ht="14.4" customHeight="1">
      <c r="A57" s="382" t="s">
        <v>227</v>
      </c>
      <c r="B57" s="937" t="s">
        <v>221</v>
      </c>
      <c r="C57" s="937"/>
      <c r="D57" s="937"/>
      <c r="E57" s="937"/>
      <c r="F57" s="937"/>
      <c r="G57" s="937"/>
      <c r="H57" s="387"/>
      <c r="I57" s="326"/>
      <c r="J57" s="321"/>
      <c r="K57" s="321"/>
      <c r="L57" s="321"/>
      <c r="M57" s="321"/>
      <c r="N57" s="196"/>
      <c r="R57" s="195"/>
      <c r="W57" s="231"/>
      <c r="X57" s="231"/>
      <c r="Y57" s="231"/>
      <c r="Z57" s="231"/>
      <c r="AA57" s="231"/>
      <c r="AB57" s="231"/>
      <c r="AC57" s="231"/>
      <c r="AD57" s="231"/>
    </row>
    <row r="58" spans="1:30" ht="14.4" customHeight="1">
      <c r="A58" s="402" t="s">
        <v>212</v>
      </c>
      <c r="B58" s="938" t="s">
        <v>213</v>
      </c>
      <c r="C58" s="938"/>
      <c r="D58" s="938"/>
      <c r="E58" s="938"/>
      <c r="F58" s="938"/>
      <c r="G58" s="938"/>
      <c r="H58" s="938"/>
      <c r="I58" s="321"/>
      <c r="J58" s="321"/>
      <c r="K58" s="321"/>
      <c r="L58" s="321"/>
      <c r="M58" s="321"/>
      <c r="N58" s="196"/>
      <c r="R58" s="195"/>
      <c r="W58" s="231"/>
      <c r="X58" s="231"/>
      <c r="Y58" s="231"/>
      <c r="Z58" s="231"/>
      <c r="AA58" s="231"/>
      <c r="AB58" s="231"/>
      <c r="AC58" s="231"/>
      <c r="AD58" s="231"/>
    </row>
    <row r="59" spans="1:30">
      <c r="A59" s="402" t="s">
        <v>228</v>
      </c>
      <c r="B59" s="403" t="s">
        <v>230</v>
      </c>
      <c r="C59" s="384"/>
      <c r="D59" s="384"/>
      <c r="E59" s="384"/>
      <c r="F59" s="384"/>
      <c r="G59" s="384"/>
      <c r="H59" s="402"/>
      <c r="I59" s="321"/>
      <c r="J59" s="321"/>
      <c r="K59" s="321"/>
      <c r="L59" s="321"/>
      <c r="M59" s="321"/>
      <c r="N59" s="196"/>
      <c r="R59" s="195"/>
      <c r="W59" s="231"/>
      <c r="X59" s="231"/>
      <c r="Y59" s="231"/>
      <c r="Z59" s="231"/>
      <c r="AA59" s="231"/>
      <c r="AB59" s="231"/>
      <c r="AC59" s="231"/>
      <c r="AD59" s="231"/>
    </row>
    <row r="60" spans="1:30">
      <c r="A60" s="402" t="s">
        <v>229</v>
      </c>
      <c r="B60" s="403" t="s">
        <v>236</v>
      </c>
      <c r="C60" s="384"/>
      <c r="D60" s="384"/>
      <c r="E60" s="384"/>
      <c r="F60" s="384"/>
      <c r="G60" s="384"/>
      <c r="H60" s="402"/>
      <c r="I60" s="321"/>
      <c r="J60" s="321"/>
      <c r="K60" s="321"/>
      <c r="L60" s="321"/>
      <c r="M60" s="321"/>
      <c r="N60" s="196"/>
      <c r="R60" s="195"/>
      <c r="W60" s="231"/>
      <c r="X60" s="231"/>
      <c r="Y60" s="231"/>
      <c r="Z60" s="231"/>
      <c r="AA60" s="231"/>
      <c r="AB60" s="231"/>
      <c r="AC60" s="231"/>
      <c r="AD60" s="231"/>
    </row>
    <row r="61" spans="1:30" ht="15" customHeight="1">
      <c r="A61" s="402" t="s">
        <v>231</v>
      </c>
      <c r="B61" s="403" t="s">
        <v>232</v>
      </c>
      <c r="C61" s="384"/>
      <c r="D61" s="384"/>
      <c r="E61" s="384"/>
      <c r="F61" s="384"/>
      <c r="G61" s="384"/>
      <c r="H61" s="402"/>
      <c r="I61" s="321"/>
      <c r="J61" s="321"/>
      <c r="K61" s="321"/>
      <c r="L61" s="321"/>
      <c r="M61" s="321"/>
      <c r="N61" s="196"/>
      <c r="R61" s="195"/>
      <c r="W61" s="231"/>
      <c r="X61" s="231"/>
      <c r="Y61" s="231"/>
      <c r="Z61" s="231"/>
      <c r="AA61" s="231"/>
      <c r="AB61" s="231"/>
      <c r="AC61" s="231"/>
      <c r="AD61" s="231"/>
    </row>
    <row r="62" spans="1:30">
      <c r="A62" s="325"/>
      <c r="B62" s="324"/>
      <c r="C62" s="323"/>
      <c r="D62" s="198" t="s">
        <v>82</v>
      </c>
      <c r="E62" s="199" t="s">
        <v>83</v>
      </c>
      <c r="F62" s="198" t="s">
        <v>75</v>
      </c>
      <c r="G62" s="199" t="s">
        <v>135</v>
      </c>
      <c r="H62" s="375"/>
      <c r="I62" s="321"/>
      <c r="J62" s="321"/>
      <c r="K62" s="321"/>
      <c r="L62" s="321"/>
      <c r="M62" s="321"/>
      <c r="N62" s="196"/>
      <c r="R62" s="195"/>
      <c r="W62" s="231"/>
      <c r="X62" s="231"/>
      <c r="Y62" s="231"/>
      <c r="Z62" s="231"/>
      <c r="AA62" s="231"/>
      <c r="AB62" s="231"/>
      <c r="AC62" s="231"/>
      <c r="AD62" s="231"/>
    </row>
    <row r="63" spans="1:30">
      <c r="A63" s="325"/>
      <c r="B63" s="324"/>
      <c r="C63" s="323"/>
      <c r="D63" s="321">
        <f>E47+E25+E21+E22+E26+E27</f>
        <v>156600</v>
      </c>
      <c r="E63" s="321">
        <f>E42+E24+E23</f>
        <v>12228</v>
      </c>
      <c r="F63" s="321"/>
      <c r="G63" s="321">
        <f>F63+E63+D63</f>
        <v>168828</v>
      </c>
      <c r="H63" s="387"/>
      <c r="I63" s="321"/>
      <c r="J63" s="321"/>
      <c r="K63" s="321"/>
      <c r="L63" s="321"/>
      <c r="M63" s="321"/>
      <c r="N63" s="196"/>
      <c r="R63" s="195"/>
      <c r="W63" s="231"/>
      <c r="X63" s="231"/>
      <c r="Y63" s="231"/>
      <c r="Z63" s="231"/>
      <c r="AA63" s="231"/>
      <c r="AB63" s="231"/>
      <c r="AC63" s="231"/>
      <c r="AD63" s="231"/>
    </row>
    <row r="64" spans="1:30">
      <c r="A64" s="325"/>
      <c r="B64" s="324"/>
      <c r="C64" s="323"/>
      <c r="D64" s="321"/>
      <c r="E64" s="321"/>
      <c r="F64" s="321"/>
      <c r="G64" s="321"/>
      <c r="H64" s="387"/>
      <c r="I64" s="321"/>
      <c r="J64" s="321"/>
      <c r="K64" s="321"/>
      <c r="L64" s="321"/>
      <c r="M64" s="321"/>
      <c r="N64" s="196"/>
      <c r="R64" s="195"/>
      <c r="W64" s="231"/>
      <c r="X64" s="231"/>
      <c r="Y64" s="231"/>
      <c r="Z64" s="231"/>
      <c r="AA64" s="231"/>
      <c r="AB64" s="231"/>
      <c r="AC64" s="231"/>
      <c r="AD64" s="231"/>
    </row>
    <row r="65" spans="1:30">
      <c r="A65" s="325"/>
      <c r="B65" s="324"/>
      <c r="C65" s="323"/>
      <c r="D65" s="321"/>
      <c r="E65" s="321"/>
      <c r="F65" s="321"/>
      <c r="G65" s="321"/>
      <c r="H65" s="387"/>
      <c r="I65" s="321"/>
      <c r="J65" s="321"/>
      <c r="K65" s="321"/>
      <c r="L65" s="321"/>
      <c r="M65" s="321"/>
      <c r="N65" s="196"/>
      <c r="R65" s="195"/>
      <c r="W65" s="231"/>
      <c r="X65" s="231"/>
      <c r="Y65" s="231"/>
      <c r="Z65" s="231"/>
      <c r="AA65" s="231"/>
      <c r="AB65" s="231"/>
      <c r="AC65" s="231"/>
      <c r="AD65" s="231"/>
    </row>
    <row r="66" spans="1:30">
      <c r="A66" s="325"/>
      <c r="B66" s="324"/>
      <c r="C66" s="323"/>
      <c r="D66" s="321"/>
      <c r="E66" s="321"/>
      <c r="F66" s="321"/>
      <c r="G66" s="321"/>
      <c r="H66" s="387"/>
      <c r="I66" s="321"/>
      <c r="J66" s="321"/>
      <c r="K66" s="321"/>
      <c r="L66" s="321"/>
      <c r="M66" s="321"/>
      <c r="N66" s="196"/>
      <c r="R66" s="195"/>
      <c r="W66" s="231"/>
      <c r="X66" s="231"/>
      <c r="Y66" s="231"/>
      <c r="Z66" s="231"/>
      <c r="AA66" s="231"/>
      <c r="AB66" s="231"/>
      <c r="AC66" s="231"/>
      <c r="AD66" s="231"/>
    </row>
    <row r="67" spans="1:30">
      <c r="A67" s="325"/>
      <c r="B67" s="324"/>
      <c r="C67" s="323"/>
      <c r="D67" s="321"/>
      <c r="E67" s="321"/>
      <c r="F67" s="321"/>
      <c r="G67" s="321"/>
      <c r="H67" s="387"/>
      <c r="I67" s="321"/>
      <c r="J67" s="321"/>
      <c r="K67" s="321"/>
      <c r="L67" s="321"/>
      <c r="M67" s="321"/>
      <c r="N67" s="196"/>
      <c r="R67" s="195"/>
      <c r="W67" s="231"/>
      <c r="X67" s="231"/>
      <c r="Y67" s="231"/>
      <c r="Z67" s="231"/>
      <c r="AA67" s="231"/>
      <c r="AB67" s="231"/>
      <c r="AC67" s="231"/>
      <c r="AD67" s="231"/>
    </row>
    <row r="68" spans="1:30">
      <c r="A68" s="281"/>
      <c r="B68" s="322"/>
      <c r="C68" s="309"/>
      <c r="D68" s="321"/>
      <c r="E68" s="321"/>
      <c r="F68" s="321"/>
      <c r="G68" s="321"/>
      <c r="H68" s="387"/>
      <c r="I68" s="321"/>
      <c r="J68" s="321"/>
      <c r="K68" s="321"/>
      <c r="L68" s="321"/>
      <c r="M68" s="321"/>
      <c r="N68" s="196"/>
      <c r="R68" s="195"/>
      <c r="W68" s="231"/>
      <c r="X68" s="231"/>
      <c r="Y68" s="231"/>
      <c r="Z68" s="231"/>
      <c r="AA68" s="231"/>
      <c r="AB68" s="231"/>
      <c r="AC68" s="231"/>
      <c r="AD68" s="231"/>
    </row>
    <row r="69" spans="1:30">
      <c r="A69" s="281"/>
      <c r="B69" s="281"/>
      <c r="C69" s="355"/>
      <c r="D69" s="321"/>
      <c r="E69" s="321"/>
      <c r="F69" s="321"/>
      <c r="G69" s="321"/>
      <c r="H69" s="387"/>
      <c r="I69" s="321"/>
      <c r="J69" s="321"/>
      <c r="K69" s="321"/>
      <c r="L69" s="321"/>
      <c r="M69" s="321"/>
      <c r="N69" s="196"/>
      <c r="W69" s="231"/>
      <c r="X69" s="231"/>
      <c r="Y69" s="231"/>
      <c r="Z69" s="231"/>
      <c r="AA69" s="231"/>
      <c r="AB69" s="231"/>
      <c r="AC69" s="231"/>
      <c r="AD69" s="231"/>
    </row>
    <row r="70" spans="1:30">
      <c r="A70" s="281"/>
      <c r="B70" s="281"/>
      <c r="C70" s="355"/>
      <c r="D70" s="270"/>
      <c r="E70" s="270"/>
      <c r="F70" s="270"/>
      <c r="G70" s="270"/>
      <c r="H70" s="270"/>
      <c r="I70" s="270"/>
      <c r="J70" s="270"/>
      <c r="K70" s="286"/>
      <c r="L70" s="286"/>
      <c r="M70" s="286"/>
      <c r="N70" s="196"/>
      <c r="W70" s="231"/>
      <c r="X70" s="231"/>
      <c r="Y70" s="231"/>
      <c r="Z70" s="231"/>
      <c r="AA70" s="231"/>
      <c r="AB70" s="231"/>
      <c r="AC70" s="231"/>
      <c r="AD70" s="231"/>
    </row>
    <row r="71" spans="1:30">
      <c r="A71" s="281"/>
      <c r="B71" s="281"/>
      <c r="C71" s="355"/>
      <c r="D71" s="353"/>
      <c r="E71" s="353"/>
      <c r="F71" s="353"/>
      <c r="G71" s="353"/>
      <c r="H71" s="439"/>
      <c r="I71" s="353"/>
      <c r="J71" s="353"/>
      <c r="K71" s="286"/>
      <c r="L71" s="286"/>
      <c r="M71" s="286"/>
      <c r="N71" s="196"/>
      <c r="W71" s="231"/>
      <c r="X71" s="231"/>
      <c r="Y71" s="231"/>
      <c r="Z71" s="231"/>
      <c r="AA71" s="231"/>
      <c r="AB71" s="231"/>
      <c r="AC71" s="231"/>
      <c r="AD71" s="231"/>
    </row>
    <row r="72" spans="1:30">
      <c r="A72" s="281"/>
      <c r="B72" s="281"/>
      <c r="C72" s="356"/>
      <c r="D72" s="354"/>
      <c r="E72" s="354"/>
      <c r="F72" s="354"/>
      <c r="G72" s="354"/>
      <c r="H72" s="439"/>
      <c r="I72" s="354"/>
      <c r="J72" s="354"/>
      <c r="K72" s="286"/>
      <c r="L72" s="286"/>
      <c r="M72" s="286"/>
      <c r="N72" s="196"/>
      <c r="W72" s="231"/>
      <c r="X72" s="231"/>
      <c r="Y72" s="231"/>
      <c r="Z72" s="231"/>
      <c r="AA72" s="231"/>
      <c r="AB72" s="231"/>
      <c r="AC72" s="231"/>
      <c r="AD72" s="231"/>
    </row>
    <row r="73" spans="1:30">
      <c r="A73" s="281"/>
      <c r="B73" s="281"/>
      <c r="C73" s="355"/>
      <c r="D73" s="286"/>
      <c r="E73" s="286"/>
      <c r="F73" s="286"/>
      <c r="G73" s="286"/>
      <c r="H73" s="387"/>
      <c r="I73" s="286"/>
      <c r="J73" s="286"/>
      <c r="K73" s="286"/>
      <c r="L73" s="286"/>
      <c r="M73" s="286"/>
      <c r="N73" s="196"/>
      <c r="V73" s="320"/>
      <c r="W73" s="231"/>
      <c r="X73" s="231"/>
      <c r="Y73" s="231"/>
      <c r="Z73" s="231"/>
      <c r="AA73" s="231"/>
      <c r="AB73" s="231"/>
      <c r="AC73" s="231"/>
      <c r="AD73" s="231"/>
    </row>
    <row r="74" spans="1:30">
      <c r="A74" s="281"/>
      <c r="B74" s="281"/>
      <c r="C74" s="356"/>
      <c r="D74" s="286"/>
      <c r="E74" s="286"/>
      <c r="F74" s="286"/>
      <c r="G74" s="286"/>
      <c r="H74" s="387"/>
      <c r="I74" s="286"/>
      <c r="J74" s="286"/>
      <c r="K74" s="286"/>
      <c r="L74" s="286"/>
      <c r="M74" s="286"/>
      <c r="N74" s="196"/>
      <c r="Q74" s="279"/>
      <c r="W74" s="231"/>
      <c r="X74" s="231"/>
      <c r="Y74" s="231"/>
      <c r="Z74" s="231"/>
      <c r="AA74" s="231"/>
      <c r="AB74" s="231"/>
      <c r="AC74" s="231"/>
      <c r="AD74" s="231"/>
    </row>
    <row r="75" spans="1:30">
      <c r="A75" s="281"/>
      <c r="B75" s="281"/>
      <c r="C75" s="356"/>
      <c r="D75" s="286"/>
      <c r="E75" s="286"/>
      <c r="F75" s="286"/>
      <c r="G75" s="286"/>
      <c r="H75" s="387"/>
      <c r="I75" s="286"/>
      <c r="J75" s="286"/>
      <c r="K75" s="286"/>
      <c r="L75" s="286"/>
      <c r="M75" s="286"/>
      <c r="N75" s="196"/>
      <c r="Q75" s="279"/>
      <c r="W75" s="231"/>
      <c r="X75" s="231"/>
      <c r="Y75" s="231"/>
      <c r="Z75" s="231"/>
      <c r="AA75" s="231"/>
      <c r="AB75" s="231"/>
      <c r="AC75" s="231"/>
      <c r="AD75" s="231"/>
    </row>
    <row r="76" spans="1:30">
      <c r="A76" s="302"/>
      <c r="B76" s="281"/>
      <c r="C76" s="356"/>
      <c r="D76" s="286"/>
      <c r="E76" s="286"/>
      <c r="F76" s="286"/>
      <c r="G76" s="286"/>
      <c r="H76" s="387"/>
      <c r="I76" s="286"/>
      <c r="J76" s="286"/>
      <c r="K76" s="286"/>
      <c r="L76" s="286"/>
      <c r="M76" s="286"/>
      <c r="N76" s="302"/>
      <c r="O76" s="231"/>
      <c r="P76" s="231"/>
      <c r="Q76" s="231"/>
      <c r="R76" s="231"/>
      <c r="S76" s="231"/>
      <c r="T76" s="231"/>
      <c r="U76" s="231"/>
      <c r="V76" s="231"/>
      <c r="W76" s="231"/>
      <c r="X76" s="231"/>
      <c r="Y76" s="231"/>
      <c r="Z76" s="231"/>
      <c r="AA76" s="231"/>
      <c r="AB76" s="231"/>
      <c r="AC76" s="231"/>
      <c r="AD76" s="231"/>
    </row>
    <row r="77" spans="1:30">
      <c r="A77" s="302"/>
      <c r="B77" s="281"/>
      <c r="C77" s="356"/>
      <c r="D77" s="286"/>
      <c r="E77" s="286"/>
      <c r="F77" s="286"/>
      <c r="G77" s="286"/>
      <c r="H77" s="387"/>
      <c r="I77" s="286"/>
      <c r="J77" s="286"/>
      <c r="K77" s="286"/>
      <c r="L77" s="286"/>
      <c r="M77" s="286"/>
      <c r="N77" s="302"/>
      <c r="O77" s="231"/>
      <c r="P77" s="231"/>
      <c r="Q77" s="231"/>
      <c r="R77" s="231"/>
      <c r="S77" s="231"/>
      <c r="T77" s="231"/>
      <c r="U77" s="231"/>
      <c r="V77" s="231"/>
      <c r="W77" s="231"/>
      <c r="X77" s="231"/>
      <c r="Y77" s="231"/>
      <c r="Z77" s="231"/>
      <c r="AA77" s="231"/>
      <c r="AB77" s="231"/>
      <c r="AC77" s="231"/>
      <c r="AD77" s="231"/>
    </row>
    <row r="78" spans="1:30">
      <c r="A78" s="302"/>
      <c r="B78" s="281"/>
      <c r="C78" s="356"/>
      <c r="D78" s="286"/>
      <c r="E78" s="286"/>
      <c r="F78" s="286"/>
      <c r="G78" s="286"/>
      <c r="H78" s="387"/>
      <c r="I78" s="286"/>
      <c r="J78" s="286"/>
      <c r="K78" s="286"/>
      <c r="L78" s="286"/>
      <c r="M78" s="286"/>
      <c r="N78" s="302"/>
      <c r="O78" s="231"/>
      <c r="P78" s="231"/>
      <c r="Q78" s="231"/>
      <c r="R78" s="231"/>
      <c r="S78" s="231"/>
      <c r="T78" s="231"/>
      <c r="U78" s="231"/>
      <c r="V78" s="231"/>
      <c r="W78" s="231"/>
      <c r="X78" s="231"/>
      <c r="Y78" s="231"/>
      <c r="Z78" s="231"/>
      <c r="AA78" s="231"/>
      <c r="AB78" s="231"/>
      <c r="AC78" s="231"/>
      <c r="AD78" s="231"/>
    </row>
    <row r="79" spans="1:30">
      <c r="A79" s="302"/>
      <c r="B79" s="281"/>
      <c r="C79" s="356"/>
      <c r="D79" s="286"/>
      <c r="E79" s="286"/>
      <c r="F79" s="286"/>
      <c r="G79" s="286"/>
      <c r="H79" s="387"/>
      <c r="I79" s="286"/>
      <c r="J79" s="286"/>
      <c r="K79" s="286"/>
      <c r="L79" s="286"/>
      <c r="M79" s="286"/>
      <c r="N79" s="302"/>
      <c r="O79" s="231"/>
      <c r="P79" s="231"/>
      <c r="Q79" s="231"/>
      <c r="R79" s="231"/>
      <c r="S79" s="231"/>
      <c r="T79" s="231"/>
      <c r="U79" s="231"/>
      <c r="V79" s="231"/>
      <c r="W79" s="231"/>
      <c r="X79" s="231"/>
      <c r="Y79" s="231"/>
      <c r="Z79" s="231"/>
      <c r="AA79" s="231"/>
      <c r="AB79" s="231"/>
      <c r="AC79" s="231"/>
      <c r="AD79" s="231"/>
    </row>
    <row r="80" spans="1:30">
      <c r="A80" s="302"/>
      <c r="B80" s="281"/>
      <c r="C80" s="355"/>
      <c r="D80" s="286"/>
      <c r="E80" s="286"/>
      <c r="F80" s="286"/>
      <c r="G80" s="286"/>
      <c r="H80" s="387"/>
      <c r="I80" s="286"/>
      <c r="J80" s="286"/>
      <c r="K80" s="286"/>
      <c r="L80" s="286"/>
      <c r="M80" s="286"/>
      <c r="N80" s="302"/>
      <c r="O80" s="231"/>
      <c r="P80" s="231"/>
      <c r="Q80" s="231"/>
      <c r="R80" s="231"/>
      <c r="S80" s="231"/>
      <c r="T80" s="231"/>
      <c r="U80" s="231"/>
      <c r="V80" s="231"/>
      <c r="W80" s="231"/>
      <c r="X80" s="231"/>
      <c r="Y80" s="231"/>
      <c r="Z80" s="231"/>
      <c r="AA80" s="231"/>
      <c r="AB80" s="231"/>
      <c r="AC80" s="231"/>
      <c r="AD80" s="231"/>
    </row>
    <row r="81" spans="1:30">
      <c r="A81" s="302"/>
      <c r="B81" s="281"/>
      <c r="C81" s="355"/>
      <c r="D81" s="286"/>
      <c r="E81" s="286"/>
      <c r="F81" s="286"/>
      <c r="G81" s="286"/>
      <c r="H81" s="387"/>
      <c r="I81" s="286"/>
      <c r="J81" s="286"/>
      <c r="K81" s="286"/>
      <c r="L81" s="286"/>
      <c r="M81" s="286"/>
      <c r="N81" s="302"/>
      <c r="O81" s="231"/>
      <c r="P81" s="231"/>
      <c r="Q81" s="231"/>
      <c r="R81" s="231"/>
      <c r="S81" s="231"/>
      <c r="T81" s="231"/>
      <c r="U81" s="231"/>
      <c r="V81" s="231"/>
      <c r="W81" s="231"/>
      <c r="X81" s="231"/>
      <c r="Y81" s="231"/>
      <c r="Z81" s="231"/>
      <c r="AA81" s="231"/>
      <c r="AB81" s="231"/>
      <c r="AC81" s="231"/>
      <c r="AD81" s="231"/>
    </row>
    <row r="82" spans="1:30">
      <c r="A82" s="302"/>
      <c r="B82" s="281"/>
      <c r="C82" s="355"/>
      <c r="D82" s="286"/>
      <c r="E82" s="286"/>
      <c r="F82" s="286"/>
      <c r="G82" s="286"/>
      <c r="H82" s="387"/>
      <c r="I82" s="286"/>
      <c r="J82" s="286"/>
      <c r="K82" s="286"/>
      <c r="L82" s="286"/>
      <c r="M82" s="286"/>
      <c r="N82" s="302"/>
      <c r="O82" s="231"/>
      <c r="P82" s="231"/>
      <c r="Q82" s="231"/>
      <c r="R82" s="231"/>
      <c r="S82" s="231"/>
      <c r="T82" s="231"/>
      <c r="U82" s="231"/>
      <c r="V82" s="231"/>
      <c r="W82" s="231"/>
      <c r="X82" s="231"/>
      <c r="Y82" s="231"/>
      <c r="Z82" s="231"/>
      <c r="AA82" s="231"/>
      <c r="AB82" s="231"/>
      <c r="AC82" s="231"/>
      <c r="AD82" s="231"/>
    </row>
    <row r="83" spans="1:30">
      <c r="A83" s="302"/>
      <c r="B83" s="281"/>
      <c r="C83" s="355"/>
      <c r="D83" s="286"/>
      <c r="E83" s="286"/>
      <c r="F83" s="286"/>
      <c r="G83" s="286"/>
      <c r="H83" s="387"/>
      <c r="I83" s="286"/>
      <c r="J83" s="286"/>
      <c r="K83" s="286"/>
      <c r="L83" s="286"/>
      <c r="M83" s="286"/>
      <c r="N83" s="302"/>
      <c r="O83" s="231"/>
      <c r="P83" s="231"/>
      <c r="Q83" s="231"/>
      <c r="R83" s="231"/>
      <c r="S83" s="231"/>
      <c r="T83" s="231"/>
      <c r="U83" s="231"/>
      <c r="V83" s="231"/>
      <c r="W83" s="231"/>
      <c r="X83" s="231"/>
      <c r="Y83" s="231"/>
      <c r="Z83" s="231"/>
      <c r="AA83" s="231"/>
      <c r="AB83" s="231"/>
      <c r="AC83" s="231"/>
      <c r="AD83" s="231"/>
    </row>
    <row r="84" spans="1:30">
      <c r="A84" s="302"/>
      <c r="B84" s="281"/>
      <c r="C84" s="355"/>
      <c r="D84" s="286"/>
      <c r="E84" s="286"/>
      <c r="F84" s="286"/>
      <c r="G84" s="286"/>
      <c r="H84" s="387"/>
      <c r="I84" s="286"/>
      <c r="J84" s="286"/>
      <c r="K84" s="286"/>
      <c r="L84" s="286"/>
      <c r="M84" s="286"/>
      <c r="N84" s="302"/>
      <c r="O84" s="231"/>
      <c r="P84" s="231"/>
      <c r="Q84" s="231"/>
      <c r="R84" s="231"/>
      <c r="S84" s="231"/>
      <c r="T84" s="231"/>
      <c r="U84" s="231"/>
      <c r="V84" s="231"/>
      <c r="W84" s="231"/>
      <c r="X84" s="231"/>
      <c r="Y84" s="231"/>
      <c r="Z84" s="231"/>
      <c r="AA84" s="231"/>
      <c r="AB84" s="231"/>
      <c r="AC84" s="231"/>
      <c r="AD84" s="231"/>
    </row>
    <row r="85" spans="1:30">
      <c r="A85" s="302"/>
      <c r="B85" s="281"/>
      <c r="C85" s="355"/>
      <c r="D85" s="286"/>
      <c r="E85" s="286"/>
      <c r="F85" s="286"/>
      <c r="G85" s="286"/>
      <c r="H85" s="387"/>
      <c r="I85" s="286"/>
      <c r="J85" s="286"/>
      <c r="K85" s="286"/>
      <c r="L85" s="286"/>
      <c r="M85" s="286"/>
      <c r="N85" s="302"/>
      <c r="O85" s="231"/>
      <c r="P85" s="231"/>
      <c r="Q85" s="231"/>
      <c r="R85" s="231"/>
      <c r="S85" s="231"/>
      <c r="T85" s="231"/>
      <c r="U85" s="231"/>
      <c r="V85" s="231"/>
      <c r="W85" s="231"/>
      <c r="X85" s="231"/>
      <c r="Y85" s="231"/>
      <c r="Z85" s="231"/>
      <c r="AA85" s="231"/>
      <c r="AB85" s="231"/>
      <c r="AC85" s="231"/>
      <c r="AD85" s="231"/>
    </row>
    <row r="86" spans="1:30">
      <c r="A86" s="302"/>
      <c r="B86" s="281"/>
      <c r="C86" s="355"/>
      <c r="D86" s="286"/>
      <c r="E86" s="286"/>
      <c r="F86" s="286"/>
      <c r="G86" s="286"/>
      <c r="H86" s="387"/>
      <c r="I86" s="286"/>
      <c r="J86" s="286"/>
      <c r="K86" s="286"/>
      <c r="L86" s="286"/>
      <c r="M86" s="286"/>
      <c r="N86" s="302"/>
      <c r="O86" s="231"/>
      <c r="P86" s="231"/>
      <c r="Q86" s="231"/>
      <c r="R86" s="231"/>
      <c r="S86" s="231"/>
      <c r="T86" s="231"/>
      <c r="U86" s="231"/>
      <c r="V86" s="231"/>
      <c r="W86" s="231"/>
      <c r="X86" s="231"/>
      <c r="Y86" s="231"/>
      <c r="Z86" s="231"/>
      <c r="AA86" s="231"/>
      <c r="AB86" s="231"/>
      <c r="AC86" s="231"/>
      <c r="AD86" s="231"/>
    </row>
    <row r="87" spans="1:30">
      <c r="A87" s="302"/>
      <c r="B87" s="281"/>
      <c r="C87" s="355"/>
      <c r="D87" s="286"/>
      <c r="E87" s="286"/>
      <c r="F87" s="286"/>
      <c r="G87" s="286"/>
      <c r="H87" s="387"/>
      <c r="I87" s="286"/>
      <c r="J87" s="286"/>
      <c r="K87" s="286"/>
      <c r="L87" s="286"/>
      <c r="M87" s="286"/>
      <c r="N87" s="302"/>
      <c r="O87" s="231"/>
      <c r="P87" s="231"/>
      <c r="Q87" s="231"/>
      <c r="R87" s="231"/>
      <c r="S87" s="231"/>
      <c r="T87" s="231"/>
      <c r="U87" s="231"/>
      <c r="V87" s="231"/>
      <c r="W87" s="231"/>
      <c r="X87" s="231"/>
      <c r="Y87" s="231"/>
      <c r="Z87" s="231"/>
      <c r="AA87" s="231"/>
      <c r="AB87" s="231"/>
      <c r="AC87" s="231"/>
      <c r="AD87" s="231"/>
    </row>
    <row r="88" spans="1:30">
      <c r="A88" s="302"/>
      <c r="B88" s="281"/>
      <c r="C88" s="357"/>
      <c r="D88" s="286"/>
      <c r="E88" s="286"/>
      <c r="F88" s="286"/>
      <c r="G88" s="286"/>
      <c r="H88" s="387"/>
      <c r="I88" s="286"/>
      <c r="J88" s="286"/>
      <c r="K88" s="286"/>
      <c r="L88" s="286"/>
      <c r="M88" s="286"/>
      <c r="N88" s="302"/>
      <c r="O88" s="231"/>
      <c r="P88" s="231"/>
      <c r="Q88" s="231"/>
      <c r="R88" s="231"/>
      <c r="S88" s="231"/>
      <c r="T88" s="231"/>
      <c r="U88" s="231"/>
      <c r="V88" s="231"/>
      <c r="W88" s="231"/>
      <c r="X88" s="231"/>
      <c r="Y88" s="231"/>
      <c r="Z88" s="231"/>
      <c r="AA88" s="231"/>
      <c r="AB88" s="231"/>
      <c r="AC88" s="231"/>
      <c r="AD88" s="231"/>
    </row>
    <row r="89" spans="1:30">
      <c r="A89" s="302"/>
      <c r="B89" s="358"/>
      <c r="C89" s="355"/>
      <c r="D89" s="286"/>
      <c r="E89" s="286"/>
      <c r="F89" s="286"/>
      <c r="G89" s="286"/>
      <c r="H89" s="387"/>
      <c r="I89" s="286"/>
      <c r="J89" s="286"/>
      <c r="K89" s="286"/>
      <c r="L89" s="286"/>
      <c r="M89" s="286"/>
      <c r="N89" s="302"/>
      <c r="O89" s="231"/>
      <c r="P89" s="231"/>
      <c r="Q89" s="231"/>
      <c r="R89" s="231"/>
      <c r="S89" s="231"/>
      <c r="T89" s="231"/>
      <c r="U89" s="231"/>
      <c r="V89" s="231"/>
      <c r="W89" s="231"/>
      <c r="X89" s="231"/>
      <c r="Y89" s="231"/>
      <c r="Z89" s="231"/>
      <c r="AA89" s="231"/>
      <c r="AB89" s="231"/>
      <c r="AC89" s="231"/>
      <c r="AD89" s="231"/>
    </row>
    <row r="90" spans="1:30">
      <c r="A90" s="302"/>
      <c r="B90" s="358"/>
      <c r="C90" s="355"/>
      <c r="D90" s="286"/>
      <c r="E90" s="286"/>
      <c r="F90" s="286"/>
      <c r="G90" s="286"/>
      <c r="H90" s="387"/>
      <c r="I90" s="286"/>
      <c r="J90" s="286"/>
      <c r="K90" s="286"/>
      <c r="L90" s="286"/>
      <c r="M90" s="286"/>
      <c r="N90" s="302"/>
      <c r="O90" s="231"/>
      <c r="P90" s="231"/>
      <c r="Q90" s="231"/>
      <c r="R90" s="231"/>
      <c r="S90" s="231"/>
      <c r="T90" s="231"/>
      <c r="U90" s="231"/>
      <c r="V90" s="231"/>
      <c r="W90" s="231"/>
      <c r="X90" s="231"/>
      <c r="Y90" s="231"/>
      <c r="Z90" s="231"/>
      <c r="AA90" s="231"/>
      <c r="AB90" s="231"/>
      <c r="AC90" s="231"/>
      <c r="AD90" s="231"/>
    </row>
    <row r="91" spans="1:30">
      <c r="A91" s="302"/>
      <c r="B91" s="358"/>
      <c r="C91" s="355"/>
      <c r="D91" s="286"/>
      <c r="E91" s="286"/>
      <c r="F91" s="286"/>
      <c r="G91" s="286"/>
      <c r="H91" s="387"/>
      <c r="I91" s="286"/>
      <c r="J91" s="286"/>
      <c r="K91" s="286"/>
      <c r="L91" s="286"/>
      <c r="M91" s="286"/>
      <c r="N91" s="302"/>
      <c r="O91" s="231"/>
      <c r="P91" s="231"/>
      <c r="Q91" s="231"/>
      <c r="R91" s="231"/>
      <c r="S91" s="231"/>
      <c r="T91" s="231"/>
      <c r="U91" s="231"/>
      <c r="V91" s="231"/>
      <c r="W91" s="231"/>
      <c r="X91" s="231"/>
      <c r="Y91" s="231"/>
      <c r="Z91" s="231"/>
      <c r="AA91" s="231"/>
      <c r="AB91" s="231"/>
      <c r="AC91" s="231"/>
      <c r="AD91" s="231"/>
    </row>
    <row r="92" spans="1:30">
      <c r="A92" s="302"/>
      <c r="B92" s="358"/>
      <c r="C92" s="281"/>
      <c r="D92" s="286"/>
      <c r="E92" s="286"/>
      <c r="F92" s="286"/>
      <c r="G92" s="286"/>
      <c r="H92" s="387"/>
      <c r="I92" s="286"/>
      <c r="J92" s="286"/>
      <c r="K92" s="286"/>
      <c r="L92" s="286"/>
      <c r="M92" s="286"/>
      <c r="N92" s="302"/>
      <c r="O92" s="231"/>
      <c r="P92" s="231"/>
      <c r="Q92" s="231"/>
      <c r="R92" s="231"/>
      <c r="S92" s="231"/>
      <c r="T92" s="231"/>
      <c r="U92" s="231"/>
      <c r="V92" s="231"/>
      <c r="W92" s="231"/>
      <c r="X92" s="231"/>
      <c r="Y92" s="231"/>
      <c r="Z92" s="231"/>
      <c r="AA92" s="231"/>
      <c r="AB92" s="231"/>
      <c r="AC92" s="231"/>
      <c r="AD92" s="231"/>
    </row>
    <row r="93" spans="1:30">
      <c r="A93" s="302"/>
      <c r="B93" s="358"/>
      <c r="C93" s="355"/>
      <c r="D93" s="286"/>
      <c r="E93" s="286"/>
      <c r="F93" s="286"/>
      <c r="G93" s="286"/>
      <c r="H93" s="387"/>
      <c r="I93" s="286"/>
      <c r="J93" s="286"/>
      <c r="K93" s="286"/>
      <c r="L93" s="286"/>
      <c r="M93" s="286"/>
      <c r="N93" s="302"/>
      <c r="O93" s="231"/>
      <c r="P93" s="231"/>
      <c r="Q93" s="231"/>
      <c r="R93" s="231"/>
      <c r="S93" s="231"/>
      <c r="T93" s="231"/>
      <c r="U93" s="231"/>
      <c r="V93" s="231"/>
      <c r="W93" s="231"/>
      <c r="X93" s="231"/>
      <c r="Y93" s="231"/>
      <c r="Z93" s="231"/>
      <c r="AA93" s="231"/>
      <c r="AB93" s="231"/>
      <c r="AC93" s="231"/>
      <c r="AD93" s="231"/>
    </row>
    <row r="94" spans="1:30">
      <c r="A94" s="302"/>
      <c r="B94" s="358"/>
      <c r="C94" s="355"/>
      <c r="D94" s="286"/>
      <c r="E94" s="286"/>
      <c r="F94" s="286"/>
      <c r="G94" s="286"/>
      <c r="H94" s="387"/>
      <c r="I94" s="286"/>
      <c r="J94" s="286"/>
      <c r="K94" s="286"/>
      <c r="L94" s="286"/>
      <c r="M94" s="286"/>
      <c r="N94" s="302"/>
      <c r="O94" s="231"/>
      <c r="P94" s="231"/>
      <c r="Q94" s="231"/>
      <c r="R94" s="231"/>
      <c r="S94" s="231"/>
      <c r="T94" s="231"/>
      <c r="U94" s="231"/>
      <c r="V94" s="231"/>
      <c r="W94" s="231"/>
      <c r="X94" s="231"/>
      <c r="Y94" s="231"/>
      <c r="Z94" s="231"/>
      <c r="AA94" s="231"/>
      <c r="AB94" s="231"/>
      <c r="AC94" s="231"/>
      <c r="AD94" s="231"/>
    </row>
    <row r="95" spans="1:30">
      <c r="A95" s="302"/>
      <c r="B95" s="358"/>
      <c r="C95" s="355"/>
      <c r="D95" s="286"/>
      <c r="E95" s="286"/>
      <c r="F95" s="286"/>
      <c r="G95" s="286"/>
      <c r="H95" s="387"/>
      <c r="I95" s="286"/>
      <c r="J95" s="286"/>
      <c r="K95" s="286"/>
      <c r="L95" s="286"/>
      <c r="M95" s="286"/>
      <c r="N95" s="302"/>
      <c r="O95" s="231"/>
      <c r="P95" s="231"/>
      <c r="Q95" s="231"/>
      <c r="R95" s="231"/>
      <c r="S95" s="231"/>
      <c r="T95" s="231"/>
      <c r="U95" s="231"/>
      <c r="V95" s="231"/>
      <c r="W95" s="231"/>
      <c r="X95" s="231"/>
      <c r="Y95" s="231"/>
      <c r="Z95" s="231"/>
      <c r="AA95" s="231"/>
      <c r="AB95" s="231"/>
      <c r="AC95" s="231"/>
      <c r="AD95" s="231"/>
    </row>
    <row r="96" spans="1:30">
      <c r="A96" s="302"/>
      <c r="B96" s="281"/>
      <c r="C96" s="355"/>
      <c r="D96" s="286"/>
      <c r="E96" s="286"/>
      <c r="F96" s="286"/>
      <c r="G96" s="286"/>
      <c r="H96" s="387"/>
      <c r="I96" s="286"/>
      <c r="J96" s="286"/>
      <c r="K96" s="286"/>
      <c r="L96" s="286"/>
      <c r="M96" s="286"/>
      <c r="N96" s="302"/>
      <c r="O96" s="231"/>
      <c r="P96" s="231"/>
      <c r="Q96" s="231"/>
      <c r="R96" s="231"/>
      <c r="S96" s="231"/>
      <c r="T96" s="231"/>
      <c r="U96" s="231"/>
      <c r="V96" s="231"/>
      <c r="W96" s="231"/>
      <c r="X96" s="231"/>
      <c r="Y96" s="231"/>
      <c r="Z96" s="231"/>
      <c r="AA96" s="231"/>
      <c r="AB96" s="231"/>
      <c r="AC96" s="231"/>
      <c r="AD96" s="231"/>
    </row>
    <row r="97" spans="1:30">
      <c r="A97" s="302"/>
      <c r="B97" s="281"/>
      <c r="C97" s="355"/>
      <c r="D97" s="286"/>
      <c r="E97" s="286"/>
      <c r="F97" s="286"/>
      <c r="G97" s="286"/>
      <c r="H97" s="387"/>
      <c r="I97" s="286"/>
      <c r="J97" s="286"/>
      <c r="K97" s="286"/>
      <c r="L97" s="286"/>
      <c r="M97" s="286"/>
      <c r="N97" s="302"/>
      <c r="O97" s="231"/>
      <c r="P97" s="231"/>
      <c r="Q97" s="231"/>
      <c r="R97" s="231"/>
      <c r="S97" s="231"/>
      <c r="T97" s="231"/>
      <c r="U97" s="231"/>
      <c r="V97" s="231"/>
      <c r="W97" s="231"/>
      <c r="X97" s="231"/>
      <c r="Y97" s="231"/>
      <c r="Z97" s="231"/>
      <c r="AA97" s="231"/>
      <c r="AB97" s="231"/>
      <c r="AC97" s="231"/>
      <c r="AD97" s="231"/>
    </row>
    <row r="98" spans="1:30">
      <c r="A98" s="302"/>
      <c r="B98" s="281"/>
      <c r="C98" s="355"/>
      <c r="D98" s="286"/>
      <c r="E98" s="286"/>
      <c r="F98" s="286"/>
      <c r="G98" s="286"/>
      <c r="H98" s="387"/>
      <c r="I98" s="286"/>
      <c r="J98" s="286"/>
      <c r="K98" s="286"/>
      <c r="L98" s="286"/>
      <c r="M98" s="286"/>
      <c r="N98" s="302"/>
      <c r="O98" s="231"/>
      <c r="P98" s="231"/>
      <c r="Q98" s="231"/>
      <c r="R98" s="231"/>
      <c r="S98" s="231"/>
      <c r="T98" s="231"/>
      <c r="U98" s="231"/>
      <c r="V98" s="231"/>
      <c r="W98" s="231"/>
      <c r="X98" s="231"/>
      <c r="Y98" s="231"/>
      <c r="Z98" s="231"/>
      <c r="AA98" s="231"/>
      <c r="AB98" s="231"/>
      <c r="AC98" s="231"/>
      <c r="AD98" s="231"/>
    </row>
    <row r="99" spans="1:30">
      <c r="A99" s="302"/>
      <c r="B99" s="281"/>
      <c r="C99" s="355"/>
      <c r="D99" s="286"/>
      <c r="E99" s="286"/>
      <c r="F99" s="286"/>
      <c r="G99" s="286"/>
      <c r="H99" s="387"/>
      <c r="I99" s="286"/>
      <c r="J99" s="286"/>
      <c r="K99" s="286"/>
      <c r="L99" s="286"/>
      <c r="M99" s="286"/>
      <c r="N99" s="302"/>
      <c r="O99" s="231"/>
      <c r="P99" s="231"/>
      <c r="Q99" s="231"/>
      <c r="R99" s="231"/>
      <c r="S99" s="231"/>
      <c r="T99" s="231"/>
      <c r="U99" s="231"/>
      <c r="V99" s="231"/>
      <c r="W99" s="231"/>
      <c r="X99" s="231"/>
      <c r="Y99" s="231"/>
      <c r="Z99" s="231"/>
      <c r="AA99" s="231"/>
      <c r="AB99" s="231"/>
      <c r="AC99" s="231"/>
      <c r="AD99" s="231"/>
    </row>
    <row r="100" spans="1:30">
      <c r="A100" s="231"/>
      <c r="F100" s="278"/>
      <c r="G100" s="278"/>
      <c r="H100" s="294"/>
      <c r="L100" s="278"/>
      <c r="M100" s="278"/>
      <c r="N100" s="231"/>
      <c r="O100" s="231"/>
      <c r="P100" s="231"/>
      <c r="Q100" s="231"/>
      <c r="R100" s="231"/>
      <c r="S100" s="231"/>
      <c r="T100" s="231"/>
      <c r="U100" s="231"/>
      <c r="V100" s="231"/>
      <c r="W100" s="231"/>
      <c r="X100" s="231"/>
      <c r="Y100" s="231"/>
      <c r="Z100" s="231"/>
      <c r="AA100" s="231"/>
      <c r="AB100" s="231"/>
      <c r="AC100" s="231"/>
      <c r="AD100" s="231"/>
    </row>
    <row r="101" spans="1:30">
      <c r="A101" s="231"/>
      <c r="C101" s="319"/>
      <c r="F101" s="278"/>
      <c r="G101" s="278"/>
      <c r="H101" s="294"/>
      <c r="L101" s="278"/>
      <c r="M101" s="278"/>
      <c r="N101" s="231"/>
      <c r="O101" s="231"/>
      <c r="P101" s="231"/>
      <c r="Q101" s="231"/>
      <c r="R101" s="231"/>
      <c r="S101" s="231"/>
      <c r="T101" s="231"/>
      <c r="U101" s="231"/>
      <c r="V101" s="231"/>
      <c r="W101" s="231"/>
      <c r="X101" s="231"/>
      <c r="Y101" s="231"/>
      <c r="Z101" s="231"/>
      <c r="AA101" s="231"/>
      <c r="AB101" s="231"/>
      <c r="AC101" s="231"/>
      <c r="AD101" s="231"/>
    </row>
  </sheetData>
  <autoFilter ref="A14:AD14"/>
  <mergeCells count="14">
    <mergeCell ref="I12:R12"/>
    <mergeCell ref="S12:AB12"/>
    <mergeCell ref="I13:M13"/>
    <mergeCell ref="N13:R13"/>
    <mergeCell ref="S13:W13"/>
    <mergeCell ref="X13:AB13"/>
    <mergeCell ref="A55:C55"/>
    <mergeCell ref="B57:G57"/>
    <mergeCell ref="B58:H58"/>
    <mergeCell ref="A1:G1"/>
    <mergeCell ref="A2:G2"/>
    <mergeCell ref="A3:G3"/>
    <mergeCell ref="B4:G4"/>
    <mergeCell ref="B13:G13"/>
  </mergeCells>
  <printOptions horizontalCentered="1"/>
  <pageMargins left="0.74803149606299213" right="0.39370078740157483" top="0.74803149606299213" bottom="4.1338582677165361" header="0.51181102362204722" footer="3.5433070866141736"/>
  <pageSetup paperSize="9" scale="99" firstPageNumber="53" orientation="portrait" blackAndWhite="1" useFirstPageNumber="1" r:id="rId1"/>
  <headerFooter alignWithMargins="0">
    <oddHeader xml:space="preserve">&amp;C   </oddHeader>
    <oddFooter>&amp;C&amp;"Times New Roman,Bold" &amp;P</oddFooter>
  </headerFooter>
  <rowBreaks count="1" manualBreakCount="1">
    <brk id="33" max="7" man="1"/>
  </rowBreaks>
</worksheet>
</file>

<file path=xl/worksheets/sheet21.xml><?xml version="1.0" encoding="utf-8"?>
<worksheet xmlns="http://schemas.openxmlformats.org/spreadsheetml/2006/main" xmlns:r="http://schemas.openxmlformats.org/officeDocument/2006/relationships">
  <sheetPr syncVertical="1" syncRef="A1" transitionEvaluation="1" transitionEntry="1" codeName="Sheet33">
    <tabColor theme="9" tint="-0.249977111117893"/>
  </sheetPr>
  <dimension ref="A1:I75"/>
  <sheetViews>
    <sheetView view="pageBreakPreview" zoomScaleSheetLayoutView="100" workbookViewId="0">
      <selection activeCell="J1" sqref="J1:AI1048576"/>
    </sheetView>
  </sheetViews>
  <sheetFormatPr defaultColWidth="11" defaultRowHeight="13.2"/>
  <cols>
    <col min="1" max="1" width="6.44140625" style="477" customWidth="1"/>
    <col min="2" max="2" width="8.109375" style="477" customWidth="1"/>
    <col min="3" max="3" width="39.6640625" style="444" customWidth="1"/>
    <col min="4" max="4" width="8.44140625" style="15" customWidth="1"/>
    <col min="5" max="5" width="9.6640625" style="15" customWidth="1"/>
    <col min="6" max="6" width="9.6640625" style="15" hidden="1" customWidth="1"/>
    <col min="7" max="8" width="9.6640625" style="14" customWidth="1"/>
    <col min="9" max="9" width="3.5546875" style="14" customWidth="1"/>
    <col min="10" max="16384" width="11" style="14"/>
  </cols>
  <sheetData>
    <row r="1" spans="1:9">
      <c r="A1" s="926" t="s">
        <v>115</v>
      </c>
      <c r="B1" s="926"/>
      <c r="C1" s="926"/>
      <c r="D1" s="926"/>
      <c r="E1" s="926"/>
      <c r="F1" s="926"/>
      <c r="G1" s="926"/>
      <c r="H1" s="926"/>
      <c r="I1" s="683"/>
    </row>
    <row r="2" spans="1:9">
      <c r="A2" s="926" t="s">
        <v>116</v>
      </c>
      <c r="B2" s="926"/>
      <c r="C2" s="926"/>
      <c r="D2" s="926"/>
      <c r="E2" s="926"/>
      <c r="F2" s="926"/>
      <c r="G2" s="926"/>
      <c r="H2" s="926"/>
      <c r="I2" s="683"/>
    </row>
    <row r="3" spans="1:9" ht="15.6" customHeight="1">
      <c r="A3" s="927" t="s">
        <v>388</v>
      </c>
      <c r="B3" s="927"/>
      <c r="C3" s="927"/>
      <c r="D3" s="927"/>
      <c r="E3" s="927"/>
      <c r="F3" s="927"/>
      <c r="G3" s="927"/>
      <c r="H3" s="927"/>
      <c r="I3" s="689"/>
    </row>
    <row r="4" spans="1:9" ht="13.8">
      <c r="A4" s="34"/>
      <c r="B4" s="909"/>
      <c r="C4" s="909"/>
      <c r="D4" s="909"/>
      <c r="E4" s="909"/>
      <c r="F4" s="909"/>
      <c r="G4" s="909"/>
      <c r="H4" s="909"/>
      <c r="I4" s="674"/>
    </row>
    <row r="5" spans="1:9">
      <c r="A5" s="34"/>
      <c r="B5" s="30"/>
      <c r="C5" s="30"/>
      <c r="D5" s="35"/>
      <c r="E5" s="36" t="s">
        <v>27</v>
      </c>
      <c r="G5" s="36" t="s">
        <v>28</v>
      </c>
      <c r="H5" s="36" t="s">
        <v>135</v>
      </c>
      <c r="I5" s="33"/>
    </row>
    <row r="6" spans="1:9" ht="15" customHeight="1">
      <c r="A6" s="34"/>
      <c r="B6" s="37" t="s">
        <v>29</v>
      </c>
      <c r="C6" s="30" t="s">
        <v>30</v>
      </c>
      <c r="D6" s="38" t="s">
        <v>73</v>
      </c>
      <c r="E6" s="32">
        <v>549842</v>
      </c>
      <c r="G6" s="32">
        <v>2375155</v>
      </c>
      <c r="H6" s="32">
        <f>SUM(E6:G6)</f>
        <v>2924997</v>
      </c>
      <c r="I6" s="32"/>
    </row>
    <row r="7" spans="1:9" ht="15" customHeight="1">
      <c r="A7" s="34"/>
      <c r="B7" s="37" t="s">
        <v>31</v>
      </c>
      <c r="C7" s="39" t="s">
        <v>32</v>
      </c>
      <c r="D7" s="40"/>
      <c r="E7" s="33"/>
      <c r="G7" s="33"/>
      <c r="H7" s="33"/>
      <c r="I7" s="33"/>
    </row>
    <row r="8" spans="1:9" ht="15" customHeight="1">
      <c r="A8" s="34"/>
      <c r="B8" s="37"/>
      <c r="C8" s="39" t="s">
        <v>131</v>
      </c>
      <c r="D8" s="40" t="s">
        <v>73</v>
      </c>
      <c r="E8" s="704">
        <f>H33</f>
        <v>77513</v>
      </c>
      <c r="G8" s="376">
        <f>H46</f>
        <v>450000</v>
      </c>
      <c r="H8" s="33">
        <f>SUM(E8:G8)</f>
        <v>527513</v>
      </c>
      <c r="I8" s="33"/>
    </row>
    <row r="9" spans="1:9" ht="15" customHeight="1">
      <c r="A9" s="34"/>
      <c r="B9" s="41" t="s">
        <v>72</v>
      </c>
      <c r="C9" s="30" t="s">
        <v>39</v>
      </c>
      <c r="D9" s="42" t="s">
        <v>73</v>
      </c>
      <c r="E9" s="43">
        <f>SUM(E6:E8)</f>
        <v>627355</v>
      </c>
      <c r="G9" s="43">
        <f>SUM(G6:G8)</f>
        <v>2825155</v>
      </c>
      <c r="H9" s="43">
        <f>SUM(E9:G9)</f>
        <v>3452510</v>
      </c>
      <c r="I9" s="32"/>
    </row>
    <row r="10" spans="1:9">
      <c r="A10" s="34"/>
      <c r="B10" s="37"/>
      <c r="C10" s="30"/>
      <c r="D10" s="31"/>
      <c r="E10" s="31"/>
      <c r="F10" s="31"/>
      <c r="G10" s="38"/>
      <c r="H10" s="31"/>
      <c r="I10" s="31"/>
    </row>
    <row r="11" spans="1:9" ht="15" customHeight="1">
      <c r="A11" s="34"/>
      <c r="B11" s="37" t="s">
        <v>40</v>
      </c>
      <c r="C11" s="30" t="s">
        <v>41</v>
      </c>
      <c r="D11" s="30"/>
      <c r="E11" s="30"/>
      <c r="F11" s="30"/>
      <c r="G11" s="44"/>
      <c r="H11" s="30"/>
      <c r="I11" s="30"/>
    </row>
    <row r="12" spans="1:9" s="1" customFormat="1">
      <c r="A12" s="32"/>
      <c r="B12" s="377"/>
      <c r="C12" s="377"/>
      <c r="D12" s="377"/>
      <c r="E12" s="377"/>
      <c r="F12" s="377"/>
      <c r="G12" s="377"/>
      <c r="H12" s="377"/>
      <c r="I12" s="377"/>
    </row>
    <row r="13" spans="1:9" s="1" customFormat="1" ht="13.8" thickBot="1">
      <c r="A13" s="45"/>
      <c r="B13" s="910" t="s">
        <v>123</v>
      </c>
      <c r="C13" s="910"/>
      <c r="D13" s="910"/>
      <c r="E13" s="910"/>
      <c r="F13" s="910"/>
      <c r="G13" s="910"/>
      <c r="H13" s="910"/>
      <c r="I13" s="377"/>
    </row>
    <row r="14" spans="1:9" s="1" customFormat="1" ht="14.4" thickTop="1" thickBot="1">
      <c r="A14" s="45"/>
      <c r="B14" s="233"/>
      <c r="C14" s="233" t="s">
        <v>42</v>
      </c>
      <c r="D14" s="233"/>
      <c r="E14" s="233"/>
      <c r="F14" s="233"/>
      <c r="G14" s="233"/>
      <c r="H14" s="46" t="s">
        <v>72</v>
      </c>
      <c r="I14" s="33"/>
    </row>
    <row r="15" spans="1:9" ht="15" customHeight="1" thickTop="1">
      <c r="B15" s="631"/>
      <c r="C15" s="61" t="s">
        <v>76</v>
      </c>
      <c r="D15" s="49"/>
      <c r="E15" s="49"/>
      <c r="F15" s="451"/>
      <c r="G15" s="451"/>
      <c r="H15" s="49"/>
      <c r="I15" s="49"/>
    </row>
    <row r="16" spans="1:9" ht="15" customHeight="1">
      <c r="A16" s="477" t="s">
        <v>77</v>
      </c>
      <c r="B16" s="636">
        <v>3452</v>
      </c>
      <c r="C16" s="61" t="s">
        <v>71</v>
      </c>
      <c r="F16" s="458"/>
      <c r="G16" s="458"/>
      <c r="H16" s="15"/>
      <c r="I16" s="15"/>
    </row>
    <row r="17" spans="1:9" ht="15" customHeight="1">
      <c r="A17" s="478"/>
      <c r="B17" s="637">
        <v>1</v>
      </c>
      <c r="C17" s="60" t="s">
        <v>114</v>
      </c>
      <c r="D17" s="59"/>
      <c r="E17" s="59"/>
      <c r="F17" s="422"/>
      <c r="G17" s="422"/>
      <c r="H17" s="15"/>
      <c r="I17" s="15"/>
    </row>
    <row r="18" spans="1:9" ht="15" customHeight="1">
      <c r="A18" s="478"/>
      <c r="B18" s="638">
        <v>1.101</v>
      </c>
      <c r="C18" s="61" t="s">
        <v>118</v>
      </c>
      <c r="D18" s="59"/>
      <c r="E18" s="59"/>
      <c r="F18" s="422"/>
      <c r="G18" s="422"/>
      <c r="H18" s="15"/>
      <c r="I18" s="15"/>
    </row>
    <row r="19" spans="1:9" ht="15" customHeight="1">
      <c r="A19" s="380" t="s">
        <v>211</v>
      </c>
      <c r="B19" s="596">
        <v>62</v>
      </c>
      <c r="C19" s="691" t="s">
        <v>516</v>
      </c>
      <c r="D19" s="253"/>
      <c r="E19" s="253"/>
      <c r="F19" s="256"/>
      <c r="G19" s="253"/>
      <c r="H19" s="256"/>
      <c r="I19" s="256"/>
    </row>
    <row r="20" spans="1:9" ht="15" customHeight="1">
      <c r="A20" s="478"/>
      <c r="B20" s="641" t="s">
        <v>264</v>
      </c>
      <c r="C20" s="608" t="s">
        <v>126</v>
      </c>
      <c r="D20" s="253"/>
      <c r="E20" s="254"/>
      <c r="F20" s="271">
        <v>27513</v>
      </c>
      <c r="G20" s="271"/>
      <c r="H20" s="271">
        <f t="shared" ref="H20" si="0">SUM(F20:G20)</f>
        <v>27513</v>
      </c>
      <c r="I20" s="719" t="s">
        <v>430</v>
      </c>
    </row>
    <row r="21" spans="1:9" ht="15" customHeight="1">
      <c r="A21" s="478" t="s">
        <v>72</v>
      </c>
      <c r="B21" s="596">
        <v>62</v>
      </c>
      <c r="C21" s="691" t="s">
        <v>516</v>
      </c>
      <c r="D21" s="253"/>
      <c r="E21" s="254"/>
      <c r="F21" s="251">
        <f>F20</f>
        <v>27513</v>
      </c>
      <c r="G21" s="251"/>
      <c r="H21" s="251">
        <f t="shared" ref="H21" si="1">H20</f>
        <v>27513</v>
      </c>
      <c r="I21" s="236"/>
    </row>
    <row r="22" spans="1:9" ht="15" customHeight="1">
      <c r="A22" s="478" t="s">
        <v>72</v>
      </c>
      <c r="B22" s="638">
        <v>1.101</v>
      </c>
      <c r="C22" s="58" t="s">
        <v>118</v>
      </c>
      <c r="D22" s="53"/>
      <c r="E22" s="69"/>
      <c r="F22" s="238">
        <f>F21</f>
        <v>27513</v>
      </c>
      <c r="G22" s="238"/>
      <c r="H22" s="238">
        <f t="shared" ref="H22" si="2">H21</f>
        <v>27513</v>
      </c>
      <c r="I22" s="53"/>
    </row>
    <row r="23" spans="1:9" ht="13.95" customHeight="1">
      <c r="A23" s="478"/>
      <c r="B23" s="639"/>
      <c r="C23" s="58"/>
      <c r="D23" s="53"/>
      <c r="E23" s="53"/>
      <c r="F23" s="452"/>
      <c r="G23" s="453"/>
      <c r="H23" s="228"/>
      <c r="I23" s="53"/>
    </row>
    <row r="24" spans="1:9">
      <c r="A24" s="478"/>
      <c r="B24" s="638">
        <v>1.103</v>
      </c>
      <c r="C24" s="58" t="s">
        <v>306</v>
      </c>
      <c r="D24" s="237"/>
      <c r="E24" s="237"/>
      <c r="F24" s="237"/>
      <c r="G24" s="237"/>
      <c r="H24" s="235"/>
      <c r="I24" s="235"/>
    </row>
    <row r="25" spans="1:9" ht="26.4">
      <c r="A25" s="478"/>
      <c r="B25" s="478">
        <v>62</v>
      </c>
      <c r="C25" s="691" t="s">
        <v>307</v>
      </c>
      <c r="D25" s="237"/>
      <c r="E25" s="237"/>
      <c r="F25" s="237"/>
      <c r="G25" s="237"/>
      <c r="H25" s="235"/>
      <c r="I25" s="235"/>
    </row>
    <row r="26" spans="1:9" ht="15" customHeight="1">
      <c r="A26" s="478"/>
      <c r="B26" s="596">
        <v>60</v>
      </c>
      <c r="C26" s="691" t="s">
        <v>308</v>
      </c>
      <c r="D26" s="237"/>
      <c r="E26" s="237"/>
      <c r="F26" s="235"/>
      <c r="G26" s="237"/>
      <c r="H26" s="235"/>
      <c r="I26" s="235"/>
    </row>
    <row r="27" spans="1:9" s="429" customFormat="1" ht="15" customHeight="1">
      <c r="A27" s="606" t="s">
        <v>211</v>
      </c>
      <c r="B27" s="782">
        <v>62.603099999999998</v>
      </c>
      <c r="C27" s="608" t="s">
        <v>517</v>
      </c>
      <c r="D27" s="456"/>
      <c r="E27" s="568"/>
      <c r="F27" s="566">
        <f>30000+20000</f>
        <v>50000</v>
      </c>
      <c r="G27" s="566"/>
      <c r="H27" s="566">
        <f t="shared" ref="H27" si="3">30000+20000</f>
        <v>50000</v>
      </c>
      <c r="I27" s="318"/>
    </row>
    <row r="28" spans="1:9" ht="15" customHeight="1">
      <c r="A28" s="478" t="s">
        <v>72</v>
      </c>
      <c r="B28" s="596">
        <v>60</v>
      </c>
      <c r="C28" s="691" t="s">
        <v>308</v>
      </c>
      <c r="D28" s="53"/>
      <c r="E28" s="69"/>
      <c r="F28" s="241">
        <f>SUM(F27:F27)</f>
        <v>50000</v>
      </c>
      <c r="G28" s="241"/>
      <c r="H28" s="241">
        <f>SUM(H27:H27)</f>
        <v>50000</v>
      </c>
      <c r="I28" s="53"/>
    </row>
    <row r="29" spans="1:9" ht="26.4">
      <c r="A29" s="478" t="s">
        <v>72</v>
      </c>
      <c r="B29" s="478">
        <v>62</v>
      </c>
      <c r="C29" s="691" t="s">
        <v>307</v>
      </c>
      <c r="D29" s="68"/>
      <c r="E29" s="781"/>
      <c r="F29" s="271">
        <f t="shared" ref="F29:H30" si="4">F28</f>
        <v>50000</v>
      </c>
      <c r="G29" s="271"/>
      <c r="H29" s="781">
        <f t="shared" si="4"/>
        <v>50000</v>
      </c>
      <c r="I29" s="68"/>
    </row>
    <row r="30" spans="1:9" s="67" customFormat="1" ht="15" customHeight="1">
      <c r="A30" s="596" t="s">
        <v>72</v>
      </c>
      <c r="B30" s="638">
        <v>1.103</v>
      </c>
      <c r="C30" s="783" t="s">
        <v>306</v>
      </c>
      <c r="D30" s="68"/>
      <c r="E30" s="781"/>
      <c r="F30" s="271">
        <f t="shared" si="4"/>
        <v>50000</v>
      </c>
      <c r="G30" s="271"/>
      <c r="H30" s="781">
        <f>H29</f>
        <v>50000</v>
      </c>
      <c r="I30" s="68"/>
    </row>
    <row r="31" spans="1:9" ht="15" customHeight="1">
      <c r="A31" s="478" t="s">
        <v>72</v>
      </c>
      <c r="B31" s="637">
        <v>1</v>
      </c>
      <c r="C31" s="691" t="s">
        <v>114</v>
      </c>
      <c r="D31" s="68"/>
      <c r="E31" s="781"/>
      <c r="F31" s="271">
        <f>F30+F22</f>
        <v>77513</v>
      </c>
      <c r="G31" s="271"/>
      <c r="H31" s="271">
        <f t="shared" ref="H31" si="5">H30+H22</f>
        <v>77513</v>
      </c>
      <c r="I31" s="68"/>
    </row>
    <row r="32" spans="1:9" ht="15" customHeight="1">
      <c r="A32" s="478" t="s">
        <v>72</v>
      </c>
      <c r="B32" s="639">
        <v>3452</v>
      </c>
      <c r="C32" s="58" t="s">
        <v>71</v>
      </c>
      <c r="D32" s="240"/>
      <c r="E32" s="240"/>
      <c r="F32" s="241">
        <f>F31</f>
        <v>77513</v>
      </c>
      <c r="G32" s="241"/>
      <c r="H32" s="241">
        <f t="shared" ref="H32" si="6">H31</f>
        <v>77513</v>
      </c>
      <c r="I32" s="256"/>
    </row>
    <row r="33" spans="1:9" ht="15" customHeight="1">
      <c r="A33" s="479" t="s">
        <v>72</v>
      </c>
      <c r="B33" s="642"/>
      <c r="C33" s="66" t="s">
        <v>76</v>
      </c>
      <c r="D33" s="240"/>
      <c r="E33" s="240"/>
      <c r="F33" s="241">
        <f t="shared" ref="F33" si="7">F32</f>
        <v>77513</v>
      </c>
      <c r="G33" s="241"/>
      <c r="H33" s="241">
        <f t="shared" ref="H33" si="8">H32</f>
        <v>77513</v>
      </c>
      <c r="I33" s="253"/>
    </row>
    <row r="34" spans="1:9">
      <c r="A34" s="478"/>
      <c r="B34" s="596"/>
      <c r="C34" s="58"/>
      <c r="D34" s="237"/>
      <c r="E34" s="237"/>
      <c r="F34" s="235"/>
      <c r="G34" s="237"/>
      <c r="H34" s="253"/>
      <c r="I34" s="253"/>
    </row>
    <row r="35" spans="1:9" ht="15" customHeight="1">
      <c r="A35" s="478"/>
      <c r="B35" s="596"/>
      <c r="C35" s="58" t="s">
        <v>33</v>
      </c>
      <c r="D35" s="237"/>
      <c r="E35" s="237"/>
      <c r="F35" s="235"/>
      <c r="G35" s="237"/>
      <c r="H35" s="253"/>
      <c r="I35" s="253"/>
    </row>
    <row r="36" spans="1:9" ht="15" customHeight="1">
      <c r="A36" s="478" t="s">
        <v>77</v>
      </c>
      <c r="B36" s="639">
        <v>5452</v>
      </c>
      <c r="C36" s="58" t="s">
        <v>44</v>
      </c>
      <c r="D36" s="237"/>
      <c r="E36" s="237"/>
      <c r="F36" s="235"/>
      <c r="G36" s="237"/>
      <c r="H36" s="253"/>
      <c r="I36" s="253"/>
    </row>
    <row r="37" spans="1:9" ht="15" customHeight="1">
      <c r="A37" s="478"/>
      <c r="B37" s="637">
        <v>1</v>
      </c>
      <c r="C37" s="691" t="s">
        <v>114</v>
      </c>
      <c r="D37" s="237"/>
      <c r="E37" s="237"/>
      <c r="F37" s="235"/>
      <c r="G37" s="237"/>
      <c r="H37" s="256"/>
      <c r="I37" s="256"/>
    </row>
    <row r="38" spans="1:9" ht="15" customHeight="1">
      <c r="A38" s="165"/>
      <c r="B38" s="638">
        <v>1.101</v>
      </c>
      <c r="C38" s="58" t="s">
        <v>118</v>
      </c>
      <c r="D38" s="237"/>
      <c r="E38" s="237"/>
      <c r="F38" s="235"/>
      <c r="G38" s="237"/>
      <c r="H38" s="253"/>
      <c r="I38" s="253"/>
    </row>
    <row r="39" spans="1:9" ht="15" customHeight="1">
      <c r="A39" s="165"/>
      <c r="B39" s="637">
        <v>60</v>
      </c>
      <c r="C39" s="691" t="s">
        <v>119</v>
      </c>
      <c r="D39" s="237"/>
      <c r="E39" s="237"/>
      <c r="F39" s="235"/>
      <c r="G39" s="237"/>
      <c r="H39" s="256"/>
      <c r="I39" s="256"/>
    </row>
    <row r="40" spans="1:9" s="181" customFormat="1" ht="42" customHeight="1">
      <c r="A40" s="165"/>
      <c r="B40" s="117" t="s">
        <v>257</v>
      </c>
      <c r="C40" s="691" t="s">
        <v>419</v>
      </c>
      <c r="D40" s="72"/>
      <c r="E40" s="72"/>
      <c r="F40" s="256">
        <v>200000</v>
      </c>
      <c r="G40" s="253"/>
      <c r="H40" s="72">
        <f t="shared" ref="H40:H41" si="9">SUM(F40:G40)</f>
        <v>200000</v>
      </c>
      <c r="I40" s="72"/>
    </row>
    <row r="41" spans="1:9" s="74" customFormat="1" ht="42" customHeight="1">
      <c r="A41" s="165"/>
      <c r="B41" s="117" t="s">
        <v>258</v>
      </c>
      <c r="C41" s="691" t="s">
        <v>420</v>
      </c>
      <c r="D41" s="253"/>
      <c r="E41" s="254"/>
      <c r="F41" s="271">
        <v>250000</v>
      </c>
      <c r="G41" s="254"/>
      <c r="H41" s="241">
        <f t="shared" si="9"/>
        <v>250000</v>
      </c>
      <c r="I41" s="235"/>
    </row>
    <row r="42" spans="1:9" s="74" customFormat="1" ht="15" customHeight="1">
      <c r="A42" s="478" t="s">
        <v>72</v>
      </c>
      <c r="B42" s="637">
        <v>60</v>
      </c>
      <c r="C42" s="691" t="s">
        <v>119</v>
      </c>
      <c r="D42" s="72"/>
      <c r="E42" s="781"/>
      <c r="F42" s="271">
        <f>SUM(F40:F41)</f>
        <v>450000</v>
      </c>
      <c r="G42" s="254"/>
      <c r="H42" s="781">
        <f>SUM(H40:H41)</f>
        <v>450000</v>
      </c>
      <c r="I42" s="641" t="s">
        <v>433</v>
      </c>
    </row>
    <row r="43" spans="1:9" s="74" customFormat="1" ht="15" customHeight="1">
      <c r="A43" s="165" t="s">
        <v>72</v>
      </c>
      <c r="B43" s="638">
        <v>1.101</v>
      </c>
      <c r="C43" s="58" t="s">
        <v>118</v>
      </c>
      <c r="D43" s="253"/>
      <c r="E43" s="273"/>
      <c r="F43" s="272">
        <f>SUM(F42)</f>
        <v>450000</v>
      </c>
      <c r="G43" s="272"/>
      <c r="H43" s="272">
        <f t="shared" ref="H43" si="10">SUM(H42)</f>
        <v>450000</v>
      </c>
      <c r="I43" s="237"/>
    </row>
    <row r="44" spans="1:9" ht="15" customHeight="1">
      <c r="A44" s="521" t="s">
        <v>72</v>
      </c>
      <c r="B44" s="643">
        <v>1</v>
      </c>
      <c r="C44" s="138" t="s">
        <v>114</v>
      </c>
      <c r="D44" s="209"/>
      <c r="E44" s="766"/>
      <c r="F44" s="785">
        <f>F43</f>
        <v>450000</v>
      </c>
      <c r="G44" s="785"/>
      <c r="H44" s="785">
        <f t="shared" ref="H44" si="11">H43</f>
        <v>450000</v>
      </c>
      <c r="I44" s="209"/>
    </row>
    <row r="45" spans="1:9" ht="15" customHeight="1">
      <c r="A45" s="522" t="s">
        <v>72</v>
      </c>
      <c r="B45" s="644">
        <v>5452</v>
      </c>
      <c r="C45" s="61" t="s">
        <v>44</v>
      </c>
      <c r="D45" s="784"/>
      <c r="E45" s="784"/>
      <c r="F45" s="784">
        <f t="shared" ref="F45:F46" si="12">F44</f>
        <v>450000</v>
      </c>
      <c r="G45" s="784"/>
      <c r="H45" s="784">
        <f t="shared" ref="H45" si="13">H44</f>
        <v>450000</v>
      </c>
      <c r="I45" s="128"/>
    </row>
    <row r="46" spans="1:9" ht="15" customHeight="1">
      <c r="A46" s="479" t="s">
        <v>72</v>
      </c>
      <c r="B46" s="642"/>
      <c r="C46" s="66" t="s">
        <v>33</v>
      </c>
      <c r="D46" s="767"/>
      <c r="E46" s="767"/>
      <c r="F46" s="767">
        <f t="shared" si="12"/>
        <v>450000</v>
      </c>
      <c r="G46" s="767"/>
      <c r="H46" s="767">
        <f t="shared" ref="H46" si="14">H45</f>
        <v>450000</v>
      </c>
      <c r="I46" s="208"/>
    </row>
    <row r="47" spans="1:9" ht="15" customHeight="1">
      <c r="A47" s="479" t="s">
        <v>72</v>
      </c>
      <c r="B47" s="642"/>
      <c r="C47" s="66" t="s">
        <v>73</v>
      </c>
      <c r="D47" s="711"/>
      <c r="E47" s="711"/>
      <c r="F47" s="711">
        <f>F46+F33</f>
        <v>527513</v>
      </c>
      <c r="G47" s="711"/>
      <c r="H47" s="711">
        <f t="shared" ref="H47" si="15">H46+H33</f>
        <v>527513</v>
      </c>
      <c r="I47" s="59"/>
    </row>
    <row r="48" spans="1:9">
      <c r="A48" s="478"/>
      <c r="B48" s="478"/>
      <c r="C48" s="432"/>
      <c r="D48" s="59"/>
      <c r="E48" s="59"/>
      <c r="F48" s="59"/>
      <c r="G48" s="59"/>
      <c r="H48" s="59"/>
      <c r="I48" s="59"/>
    </row>
    <row r="49" spans="1:9">
      <c r="A49" s="835" t="s">
        <v>211</v>
      </c>
      <c r="B49" s="583" t="s">
        <v>428</v>
      </c>
      <c r="C49" s="584"/>
      <c r="D49" s="863"/>
      <c r="E49" s="863"/>
      <c r="F49" s="863"/>
      <c r="G49" s="863"/>
      <c r="H49" s="863"/>
      <c r="I49" s="59"/>
    </row>
    <row r="50" spans="1:9" s="429" customFormat="1" ht="15" customHeight="1">
      <c r="A50" s="612" t="s">
        <v>439</v>
      </c>
      <c r="B50" s="585"/>
      <c r="C50" s="610"/>
      <c r="D50" s="866"/>
      <c r="E50" s="866"/>
      <c r="F50" s="866"/>
      <c r="G50" s="866"/>
      <c r="H50" s="866"/>
      <c r="I50" s="867"/>
    </row>
    <row r="51" spans="1:9" ht="27.6" customHeight="1">
      <c r="A51" s="864" t="s">
        <v>430</v>
      </c>
      <c r="B51" s="928" t="s">
        <v>527</v>
      </c>
      <c r="C51" s="928"/>
      <c r="D51" s="928"/>
      <c r="E51" s="928"/>
      <c r="F51" s="928"/>
      <c r="G51" s="928"/>
      <c r="H51" s="928"/>
      <c r="I51" s="59"/>
    </row>
    <row r="52" spans="1:9">
      <c r="A52" s="865" t="s">
        <v>433</v>
      </c>
      <c r="B52" s="928" t="s">
        <v>492</v>
      </c>
      <c r="C52" s="928"/>
      <c r="D52" s="928"/>
      <c r="E52" s="928"/>
      <c r="F52" s="928"/>
      <c r="G52" s="928"/>
      <c r="H52" s="928"/>
      <c r="I52" s="59"/>
    </row>
    <row r="53" spans="1:9">
      <c r="A53" s="70"/>
      <c r="B53" s="478"/>
      <c r="C53" s="432"/>
      <c r="D53" s="59"/>
      <c r="E53" s="59"/>
      <c r="F53" s="59"/>
      <c r="G53" s="59"/>
      <c r="H53" s="59"/>
      <c r="I53" s="59"/>
    </row>
    <row r="54" spans="1:9">
      <c r="A54" s="70"/>
      <c r="B54" s="478"/>
      <c r="C54" s="443"/>
      <c r="D54" s="59"/>
      <c r="E54" s="59"/>
      <c r="F54" s="59"/>
      <c r="G54" s="59"/>
      <c r="H54" s="59"/>
      <c r="I54" s="59"/>
    </row>
    <row r="55" spans="1:9">
      <c r="A55" s="70"/>
      <c r="B55" s="478"/>
      <c r="C55" s="443"/>
      <c r="D55" s="59"/>
      <c r="E55" s="59"/>
      <c r="F55" s="59"/>
      <c r="G55" s="59"/>
      <c r="H55" s="59"/>
      <c r="I55" s="59"/>
    </row>
    <row r="56" spans="1:9">
      <c r="A56" s="70"/>
      <c r="B56" s="478"/>
      <c r="C56" s="443"/>
      <c r="D56" s="59"/>
      <c r="E56" s="59"/>
      <c r="F56" s="59"/>
      <c r="G56" s="59"/>
      <c r="H56" s="59"/>
      <c r="I56" s="59"/>
    </row>
    <row r="57" spans="1:9">
      <c r="A57" s="70"/>
      <c r="B57" s="478"/>
      <c r="C57" s="443"/>
      <c r="D57" s="59"/>
      <c r="E57" s="59"/>
      <c r="F57" s="59"/>
      <c r="G57" s="59"/>
      <c r="H57" s="59"/>
      <c r="I57" s="59"/>
    </row>
    <row r="58" spans="1:9">
      <c r="A58" s="70"/>
      <c r="B58" s="478"/>
      <c r="C58" s="443"/>
      <c r="D58" s="59"/>
      <c r="E58" s="59"/>
      <c r="F58" s="59"/>
      <c r="G58" s="59"/>
      <c r="H58" s="59"/>
      <c r="I58" s="59"/>
    </row>
    <row r="59" spans="1:9">
      <c r="A59" s="70"/>
      <c r="B59" s="478"/>
      <c r="C59" s="443"/>
      <c r="D59" s="59"/>
      <c r="E59" s="59"/>
      <c r="F59" s="59"/>
      <c r="G59" s="59"/>
      <c r="H59" s="59"/>
      <c r="I59" s="59"/>
    </row>
    <row r="60" spans="1:9">
      <c r="A60" s="70"/>
      <c r="B60" s="478"/>
      <c r="C60" s="443"/>
      <c r="D60" s="59"/>
      <c r="E60" s="59"/>
      <c r="F60" s="59"/>
      <c r="G60" s="59"/>
      <c r="H60" s="59"/>
      <c r="I60" s="59"/>
    </row>
    <row r="61" spans="1:9">
      <c r="A61" s="70"/>
      <c r="B61" s="478"/>
      <c r="C61" s="443"/>
      <c r="D61" s="59"/>
      <c r="E61" s="59"/>
      <c r="F61" s="59"/>
      <c r="G61" s="59"/>
      <c r="H61" s="59"/>
      <c r="I61" s="59"/>
    </row>
    <row r="62" spans="1:9">
      <c r="A62" s="70"/>
      <c r="B62" s="478"/>
      <c r="C62" s="645"/>
      <c r="D62" s="59"/>
      <c r="E62" s="59"/>
      <c r="F62" s="59"/>
      <c r="G62" s="59"/>
      <c r="H62" s="59"/>
      <c r="I62" s="59"/>
    </row>
    <row r="63" spans="1:9">
      <c r="A63" s="70"/>
      <c r="B63" s="380"/>
      <c r="C63" s="443"/>
      <c r="D63" s="59"/>
      <c r="E63" s="59"/>
      <c r="F63" s="59"/>
      <c r="G63" s="59"/>
      <c r="H63" s="59"/>
      <c r="I63" s="59"/>
    </row>
    <row r="64" spans="1:9">
      <c r="A64" s="70"/>
      <c r="B64" s="380"/>
      <c r="C64" s="443"/>
      <c r="D64" s="59"/>
      <c r="E64" s="59"/>
      <c r="F64" s="59"/>
      <c r="G64" s="59"/>
      <c r="H64" s="59"/>
      <c r="I64" s="59"/>
    </row>
    <row r="65" spans="1:9">
      <c r="A65" s="70"/>
      <c r="B65" s="380"/>
      <c r="C65" s="443"/>
      <c r="D65" s="59"/>
      <c r="E65" s="59"/>
      <c r="F65" s="59"/>
      <c r="G65" s="59"/>
      <c r="H65" s="59"/>
      <c r="I65" s="59"/>
    </row>
    <row r="66" spans="1:9">
      <c r="A66" s="70"/>
      <c r="B66" s="380"/>
      <c r="C66" s="478"/>
      <c r="D66" s="59"/>
      <c r="E66" s="59"/>
      <c r="F66" s="59"/>
      <c r="G66" s="59"/>
      <c r="H66" s="59"/>
      <c r="I66" s="59"/>
    </row>
    <row r="67" spans="1:9">
      <c r="A67" s="70"/>
      <c r="B67" s="380"/>
      <c r="C67" s="443"/>
      <c r="D67" s="59"/>
      <c r="E67" s="59"/>
      <c r="F67" s="59"/>
      <c r="G67" s="59"/>
      <c r="H67" s="59"/>
      <c r="I67" s="59"/>
    </row>
    <row r="68" spans="1:9">
      <c r="A68" s="70"/>
      <c r="B68" s="380"/>
      <c r="C68" s="443"/>
      <c r="D68" s="59"/>
      <c r="E68" s="59"/>
      <c r="F68" s="59"/>
      <c r="G68" s="59"/>
      <c r="H68" s="59"/>
      <c r="I68" s="59"/>
    </row>
    <row r="69" spans="1:9">
      <c r="A69" s="70"/>
      <c r="B69" s="380"/>
      <c r="C69" s="443"/>
      <c r="D69" s="59"/>
      <c r="E69" s="59"/>
      <c r="F69" s="59"/>
      <c r="G69" s="59"/>
      <c r="H69" s="59"/>
      <c r="I69" s="59"/>
    </row>
    <row r="70" spans="1:9">
      <c r="A70" s="70"/>
      <c r="B70" s="478"/>
      <c r="C70" s="443"/>
      <c r="D70" s="59"/>
      <c r="E70" s="59"/>
      <c r="F70" s="59"/>
      <c r="G70" s="59"/>
      <c r="H70" s="59"/>
      <c r="I70" s="59"/>
    </row>
    <row r="71" spans="1:9">
      <c r="A71" s="70"/>
      <c r="B71" s="478"/>
      <c r="C71" s="443"/>
      <c r="D71" s="59"/>
      <c r="E71" s="59"/>
      <c r="F71" s="59"/>
      <c r="G71" s="59"/>
      <c r="H71" s="59"/>
      <c r="I71" s="59"/>
    </row>
    <row r="72" spans="1:9">
      <c r="A72" s="70"/>
      <c r="B72" s="478"/>
      <c r="C72" s="443"/>
      <c r="D72" s="59"/>
      <c r="E72" s="59"/>
      <c r="F72" s="59"/>
      <c r="G72" s="59"/>
      <c r="H72" s="59"/>
      <c r="I72" s="59"/>
    </row>
    <row r="73" spans="1:9">
      <c r="A73" s="70"/>
      <c r="B73" s="478"/>
      <c r="C73" s="443"/>
      <c r="D73" s="59"/>
      <c r="E73" s="59"/>
      <c r="F73" s="59"/>
      <c r="G73" s="59"/>
      <c r="H73" s="59"/>
      <c r="I73" s="59"/>
    </row>
    <row r="74" spans="1:9">
      <c r="A74" s="14"/>
      <c r="G74" s="15"/>
      <c r="H74" s="15"/>
      <c r="I74" s="15"/>
    </row>
    <row r="75" spans="1:9">
      <c r="A75" s="14"/>
      <c r="C75" s="646"/>
      <c r="G75" s="15"/>
      <c r="H75" s="15"/>
      <c r="I75" s="15"/>
    </row>
  </sheetData>
  <autoFilter ref="A14:I14">
    <filterColumn colId="4"/>
    <filterColumn colId="8"/>
  </autoFilter>
  <mergeCells count="7">
    <mergeCell ref="B51:H51"/>
    <mergeCell ref="B52:H52"/>
    <mergeCell ref="A1:H1"/>
    <mergeCell ref="A2:H2"/>
    <mergeCell ref="A3:H3"/>
    <mergeCell ref="B4:H4"/>
    <mergeCell ref="B13:H13"/>
  </mergeCells>
  <printOptions horizontalCentered="1"/>
  <pageMargins left="0.55118110236220474" right="0.55118110236220474" top="0.74803149606299213" bottom="1.5748031496062993" header="0.51181102362204722" footer="1.1811023622047245"/>
  <pageSetup paperSize="9" scale="93" firstPageNumber="22" orientation="portrait" blackAndWhite="1" useFirstPageNumber="1" r:id="rId1"/>
  <headerFooter alignWithMargins="0">
    <oddHeader xml:space="preserve">&amp;C   </oddHeader>
    <oddFooter>&amp;C&amp;"Times New Roman,Bold" &amp;P</oddFooter>
  </headerFooter>
  <legacyDrawing r:id="rId2"/>
</worksheet>
</file>

<file path=xl/worksheets/sheet22.xml><?xml version="1.0" encoding="utf-8"?>
<worksheet xmlns="http://schemas.openxmlformats.org/spreadsheetml/2006/main" xmlns:r="http://schemas.openxmlformats.org/officeDocument/2006/relationships">
  <sheetPr syncVertical="1" syncRef="A1" transitionEvaluation="1" codeName="Sheet34">
    <tabColor theme="9" tint="-0.249977111117893"/>
  </sheetPr>
  <dimension ref="A1:I157"/>
  <sheetViews>
    <sheetView view="pageBreakPreview" zoomScaleNormal="115" zoomScaleSheetLayoutView="100" workbookViewId="0">
      <selection activeCell="J1" sqref="J1:AV1048576"/>
    </sheetView>
  </sheetViews>
  <sheetFormatPr defaultColWidth="8.88671875" defaultRowHeight="13.2"/>
  <cols>
    <col min="1" max="1" width="6.44140625" style="477" customWidth="1"/>
    <col min="2" max="2" width="8.109375" style="477" customWidth="1"/>
    <col min="3" max="3" width="39.6640625" style="14" customWidth="1"/>
    <col min="4" max="4" width="6.6640625" style="15" customWidth="1"/>
    <col min="5" max="5" width="9.6640625" style="15" customWidth="1"/>
    <col min="6" max="6" width="9.6640625" style="15" hidden="1" customWidth="1"/>
    <col min="7" max="8" width="9.6640625" style="14" customWidth="1"/>
    <col min="9" max="9" width="3.5546875" style="14" bestFit="1" customWidth="1"/>
    <col min="10" max="16384" width="8.88671875" style="14"/>
  </cols>
  <sheetData>
    <row r="1" spans="1:9" ht="13.5" customHeight="1">
      <c r="A1" s="926" t="s">
        <v>159</v>
      </c>
      <c r="B1" s="926"/>
      <c r="C1" s="926"/>
      <c r="D1" s="926"/>
      <c r="E1" s="926"/>
      <c r="F1" s="926"/>
      <c r="G1" s="926"/>
      <c r="H1" s="926"/>
      <c r="I1" s="683"/>
    </row>
    <row r="2" spans="1:9" ht="13.5" customHeight="1">
      <c r="A2" s="926" t="s">
        <v>330</v>
      </c>
      <c r="B2" s="926"/>
      <c r="C2" s="926"/>
      <c r="D2" s="926"/>
      <c r="E2" s="926"/>
      <c r="F2" s="926"/>
      <c r="G2" s="926"/>
      <c r="H2" s="926"/>
      <c r="I2" s="683"/>
    </row>
    <row r="3" spans="1:9" ht="13.5" customHeight="1">
      <c r="A3" s="908" t="s">
        <v>389</v>
      </c>
      <c r="B3" s="908"/>
      <c r="C3" s="908"/>
      <c r="D3" s="908"/>
      <c r="E3" s="908"/>
      <c r="F3" s="908"/>
      <c r="G3" s="908"/>
      <c r="H3" s="908"/>
      <c r="I3" s="673"/>
    </row>
    <row r="4" spans="1:9" ht="13.8">
      <c r="A4" s="34"/>
      <c r="B4" s="674"/>
      <c r="C4" s="674"/>
      <c r="D4" s="674"/>
      <c r="E4" s="737"/>
      <c r="F4" s="674"/>
      <c r="G4" s="674"/>
      <c r="H4" s="674"/>
      <c r="I4" s="674"/>
    </row>
    <row r="5" spans="1:9" ht="13.5" customHeight="1">
      <c r="A5" s="34"/>
      <c r="B5" s="30"/>
      <c r="C5" s="30"/>
      <c r="D5" s="35"/>
      <c r="E5" s="36" t="s">
        <v>27</v>
      </c>
      <c r="G5" s="36" t="s">
        <v>28</v>
      </c>
      <c r="H5" s="36" t="s">
        <v>135</v>
      </c>
      <c r="I5" s="33"/>
    </row>
    <row r="6" spans="1:9" ht="13.5" customHeight="1">
      <c r="A6" s="34"/>
      <c r="B6" s="37" t="s">
        <v>29</v>
      </c>
      <c r="C6" s="30" t="s">
        <v>30</v>
      </c>
      <c r="D6" s="38" t="s">
        <v>73</v>
      </c>
      <c r="E6" s="32">
        <v>920332</v>
      </c>
      <c r="G6" s="32">
        <v>1279514</v>
      </c>
      <c r="H6" s="32">
        <f>SUM(E6:G6)</f>
        <v>2199846</v>
      </c>
      <c r="I6" s="32"/>
    </row>
    <row r="7" spans="1:9" ht="13.5" customHeight="1">
      <c r="A7" s="34"/>
      <c r="B7" s="37" t="s">
        <v>31</v>
      </c>
      <c r="C7" s="39" t="s">
        <v>32</v>
      </c>
      <c r="D7" s="40"/>
      <c r="E7" s="33"/>
      <c r="G7" s="33"/>
      <c r="H7" s="33"/>
      <c r="I7" s="33"/>
    </row>
    <row r="8" spans="1:9" ht="13.5" customHeight="1">
      <c r="A8" s="34"/>
      <c r="B8" s="37"/>
      <c r="C8" s="39" t="s">
        <v>131</v>
      </c>
      <c r="D8" s="40" t="s">
        <v>73</v>
      </c>
      <c r="E8" s="33">
        <f>H35</f>
        <v>6807</v>
      </c>
      <c r="G8" s="376">
        <f>H70</f>
        <v>88056</v>
      </c>
      <c r="H8" s="33">
        <f>SUM(E8:G8)</f>
        <v>94863</v>
      </c>
      <c r="I8" s="33"/>
    </row>
    <row r="9" spans="1:9" ht="13.5" customHeight="1">
      <c r="A9" s="34"/>
      <c r="B9" s="41" t="s">
        <v>72</v>
      </c>
      <c r="C9" s="30" t="s">
        <v>39</v>
      </c>
      <c r="D9" s="42" t="s">
        <v>73</v>
      </c>
      <c r="E9" s="43">
        <f>SUM(E6:E8)</f>
        <v>927139</v>
      </c>
      <c r="G9" s="43">
        <f>SUM(G6:G8)</f>
        <v>1367570</v>
      </c>
      <c r="H9" s="43">
        <f>SUM(E9:G9)</f>
        <v>2294709</v>
      </c>
      <c r="I9" s="32"/>
    </row>
    <row r="10" spans="1:9" ht="13.5" customHeight="1">
      <c r="A10" s="34"/>
      <c r="B10" s="37"/>
      <c r="C10" s="30"/>
      <c r="D10" s="31"/>
      <c r="E10" s="31"/>
      <c r="F10" s="31"/>
      <c r="G10" s="38"/>
      <c r="H10" s="31"/>
      <c r="I10" s="31"/>
    </row>
    <row r="11" spans="1:9" ht="13.5" customHeight="1">
      <c r="A11" s="34"/>
      <c r="B11" s="37" t="s">
        <v>40</v>
      </c>
      <c r="C11" s="30" t="s">
        <v>41</v>
      </c>
      <c r="D11" s="30"/>
      <c r="E11" s="30"/>
      <c r="F11" s="30"/>
      <c r="G11" s="44"/>
      <c r="H11" s="30"/>
      <c r="I11" s="30"/>
    </row>
    <row r="12" spans="1:9" ht="13.5" customHeight="1">
      <c r="A12" s="34"/>
      <c r="B12" s="37"/>
      <c r="C12" s="30"/>
      <c r="D12" s="30"/>
      <c r="E12" s="30"/>
      <c r="F12" s="30"/>
      <c r="G12" s="44"/>
      <c r="H12" s="30"/>
      <c r="I12" s="30"/>
    </row>
    <row r="13" spans="1:9" s="1" customFormat="1">
      <c r="A13" s="587"/>
      <c r="B13" s="588"/>
      <c r="C13" s="588"/>
      <c r="D13" s="588"/>
      <c r="E13" s="588"/>
      <c r="F13" s="588"/>
      <c r="G13" s="588"/>
      <c r="H13" s="588" t="s">
        <v>123</v>
      </c>
      <c r="I13" s="377"/>
    </row>
    <row r="14" spans="1:9" s="1" customFormat="1" ht="13.8" thickBot="1">
      <c r="A14" s="45"/>
      <c r="B14" s="233"/>
      <c r="C14" s="233" t="s">
        <v>42</v>
      </c>
      <c r="D14" s="715"/>
      <c r="E14" s="715"/>
      <c r="F14" s="715"/>
      <c r="G14" s="715"/>
      <c r="H14" s="716" t="s">
        <v>135</v>
      </c>
      <c r="I14" s="33"/>
    </row>
    <row r="15" spans="1:9" s="1" customFormat="1" ht="7.2" customHeight="1" thickTop="1">
      <c r="A15" s="2"/>
      <c r="B15" s="690"/>
      <c r="C15" s="234"/>
      <c r="D15" s="4"/>
      <c r="E15" s="4"/>
      <c r="F15" s="4"/>
      <c r="G15" s="4"/>
      <c r="H15" s="4"/>
      <c r="I15" s="4"/>
    </row>
    <row r="16" spans="1:9" ht="15" customHeight="1">
      <c r="A16" s="524"/>
      <c r="B16" s="524"/>
      <c r="C16" s="525" t="s">
        <v>76</v>
      </c>
      <c r="D16" s="310"/>
      <c r="E16" s="310"/>
      <c r="F16" s="451"/>
      <c r="G16" s="451"/>
      <c r="H16" s="310"/>
      <c r="I16" s="311"/>
    </row>
    <row r="17" spans="1:9" ht="14.4" customHeight="1">
      <c r="A17" s="647" t="s">
        <v>77</v>
      </c>
      <c r="B17" s="648">
        <v>2217</v>
      </c>
      <c r="C17" s="304" t="s">
        <v>206</v>
      </c>
      <c r="D17" s="663"/>
      <c r="E17" s="663"/>
      <c r="F17" s="235"/>
      <c r="G17" s="237"/>
      <c r="H17" s="663"/>
      <c r="I17" s="663"/>
    </row>
    <row r="18" spans="1:9">
      <c r="A18" s="647"/>
      <c r="B18" s="647">
        <v>80</v>
      </c>
      <c r="C18" s="620" t="s">
        <v>65</v>
      </c>
      <c r="D18" s="656"/>
      <c r="E18" s="656"/>
      <c r="F18" s="253"/>
      <c r="G18" s="253"/>
      <c r="H18" s="656"/>
      <c r="I18" s="656"/>
    </row>
    <row r="19" spans="1:9">
      <c r="A19" s="647"/>
      <c r="B19" s="655">
        <v>80.001000000000005</v>
      </c>
      <c r="C19" s="304" t="s">
        <v>54</v>
      </c>
      <c r="D19" s="663"/>
      <c r="E19" s="663"/>
      <c r="F19" s="235"/>
      <c r="G19" s="237"/>
      <c r="H19" s="663"/>
      <c r="I19" s="663"/>
    </row>
    <row r="20" spans="1:9">
      <c r="A20" s="647"/>
      <c r="B20" s="657">
        <v>44</v>
      </c>
      <c r="C20" s="620" t="s">
        <v>79</v>
      </c>
      <c r="D20" s="237"/>
      <c r="E20" s="237"/>
      <c r="F20" s="235"/>
      <c r="G20" s="237"/>
      <c r="H20" s="235"/>
      <c r="I20" s="235"/>
    </row>
    <row r="21" spans="1:9">
      <c r="A21" s="382" t="s">
        <v>211</v>
      </c>
      <c r="B21" s="649" t="s">
        <v>261</v>
      </c>
      <c r="C21" s="572" t="s">
        <v>126</v>
      </c>
      <c r="D21" s="235"/>
      <c r="E21" s="241"/>
      <c r="F21" s="241">
        <v>5000</v>
      </c>
      <c r="G21" s="240"/>
      <c r="H21" s="665">
        <f t="shared" ref="H21" si="0">SUM(F21:G21)</f>
        <v>5000</v>
      </c>
      <c r="I21" s="235" t="s">
        <v>430</v>
      </c>
    </row>
    <row r="22" spans="1:9">
      <c r="A22" s="647" t="s">
        <v>72</v>
      </c>
      <c r="B22" s="657">
        <v>44</v>
      </c>
      <c r="C22" s="620" t="s">
        <v>79</v>
      </c>
      <c r="D22" s="663"/>
      <c r="E22" s="665"/>
      <c r="F22" s="241">
        <f>SUM(F21:F21)</f>
        <v>5000</v>
      </c>
      <c r="G22" s="240"/>
      <c r="H22" s="665">
        <f>SUM(H21:H21)</f>
        <v>5000</v>
      </c>
      <c r="I22" s="663"/>
    </row>
    <row r="23" spans="1:9">
      <c r="A23" s="647" t="s">
        <v>72</v>
      </c>
      <c r="B23" s="655">
        <v>80.001000000000005</v>
      </c>
      <c r="C23" s="304" t="s">
        <v>54</v>
      </c>
      <c r="D23" s="664"/>
      <c r="E23" s="665"/>
      <c r="F23" s="241">
        <f>F22</f>
        <v>5000</v>
      </c>
      <c r="G23" s="241"/>
      <c r="H23" s="241">
        <f t="shared" ref="H23:H25" si="1">H22</f>
        <v>5000</v>
      </c>
      <c r="I23" s="664"/>
    </row>
    <row r="24" spans="1:9" ht="14.4" customHeight="1">
      <c r="A24" s="647" t="s">
        <v>72</v>
      </c>
      <c r="B24" s="647">
        <v>80</v>
      </c>
      <c r="C24" s="620" t="s">
        <v>65</v>
      </c>
      <c r="D24" s="663"/>
      <c r="E24" s="665"/>
      <c r="F24" s="241">
        <f>F23</f>
        <v>5000</v>
      </c>
      <c r="G24" s="241"/>
      <c r="H24" s="241">
        <f t="shared" si="1"/>
        <v>5000</v>
      </c>
      <c r="I24" s="663"/>
    </row>
    <row r="25" spans="1:9" ht="14.4" customHeight="1">
      <c r="A25" s="647" t="s">
        <v>72</v>
      </c>
      <c r="B25" s="648">
        <v>2217</v>
      </c>
      <c r="C25" s="304" t="s">
        <v>206</v>
      </c>
      <c r="D25" s="663"/>
      <c r="E25" s="665"/>
      <c r="F25" s="241">
        <f>F24</f>
        <v>5000</v>
      </c>
      <c r="G25" s="241"/>
      <c r="H25" s="241">
        <f t="shared" si="1"/>
        <v>5000</v>
      </c>
      <c r="I25" s="663"/>
    </row>
    <row r="26" spans="1:9" ht="14.4" customHeight="1">
      <c r="A26" s="647"/>
      <c r="B26" s="648"/>
      <c r="C26" s="304"/>
      <c r="D26" s="663"/>
      <c r="E26" s="663"/>
      <c r="F26" s="237"/>
      <c r="G26" s="237"/>
      <c r="H26" s="663"/>
      <c r="I26" s="663"/>
    </row>
    <row r="27" spans="1:9" ht="14.4" customHeight="1">
      <c r="A27" s="647" t="s">
        <v>77</v>
      </c>
      <c r="B27" s="89">
        <v>3054</v>
      </c>
      <c r="C27" s="90" t="s">
        <v>70</v>
      </c>
      <c r="D27" s="663"/>
      <c r="E27" s="663"/>
      <c r="F27" s="237"/>
      <c r="G27" s="237"/>
      <c r="H27" s="663"/>
      <c r="I27" s="663"/>
    </row>
    <row r="28" spans="1:9" ht="14.4" customHeight="1">
      <c r="A28" s="647"/>
      <c r="B28" s="108">
        <v>4</v>
      </c>
      <c r="C28" s="460" t="s">
        <v>124</v>
      </c>
      <c r="D28" s="663"/>
      <c r="E28" s="663"/>
      <c r="F28" s="235"/>
      <c r="G28" s="237"/>
      <c r="H28" s="663"/>
      <c r="I28" s="663"/>
    </row>
    <row r="29" spans="1:9" ht="14.4" customHeight="1">
      <c r="A29" s="647"/>
      <c r="B29" s="629">
        <v>4.1050000000000004</v>
      </c>
      <c r="C29" s="58" t="s">
        <v>138</v>
      </c>
      <c r="D29" s="663"/>
      <c r="E29" s="663"/>
      <c r="F29" s="235"/>
      <c r="G29" s="237"/>
      <c r="H29" s="663"/>
      <c r="I29" s="663"/>
    </row>
    <row r="30" spans="1:9" ht="13.95" customHeight="1">
      <c r="A30" s="647"/>
      <c r="B30" s="647">
        <v>45</v>
      </c>
      <c r="C30" s="620" t="s">
        <v>391</v>
      </c>
      <c r="D30" s="663"/>
      <c r="E30" s="663"/>
      <c r="F30" s="235"/>
      <c r="G30" s="237"/>
      <c r="H30" s="663"/>
      <c r="I30" s="663"/>
    </row>
    <row r="31" spans="1:9" ht="14.4" customHeight="1">
      <c r="A31" s="647"/>
      <c r="B31" s="786" t="s">
        <v>269</v>
      </c>
      <c r="C31" s="572" t="s">
        <v>249</v>
      </c>
      <c r="D31" s="235"/>
      <c r="E31" s="241"/>
      <c r="F31" s="241">
        <v>1807</v>
      </c>
      <c r="G31" s="240"/>
      <c r="H31" s="241">
        <f>SUM(F31:G31)</f>
        <v>1807</v>
      </c>
      <c r="I31" s="235" t="s">
        <v>433</v>
      </c>
    </row>
    <row r="32" spans="1:9" ht="14.4" customHeight="1">
      <c r="A32" s="647" t="s">
        <v>72</v>
      </c>
      <c r="B32" s="647">
        <v>45</v>
      </c>
      <c r="C32" s="620" t="s">
        <v>391</v>
      </c>
      <c r="D32" s="235"/>
      <c r="E32" s="241"/>
      <c r="F32" s="241">
        <f>SUM(F31:F31)</f>
        <v>1807</v>
      </c>
      <c r="G32" s="240"/>
      <c r="H32" s="241">
        <f>SUM(H31:H31)</f>
        <v>1807</v>
      </c>
      <c r="I32" s="237"/>
    </row>
    <row r="33" spans="1:9">
      <c r="A33" s="647" t="s">
        <v>72</v>
      </c>
      <c r="B33" s="629">
        <v>4.1050000000000004</v>
      </c>
      <c r="C33" s="58" t="s">
        <v>138</v>
      </c>
      <c r="D33" s="235"/>
      <c r="E33" s="241"/>
      <c r="F33" s="241">
        <f t="shared" ref="F33:H34" si="2">F32</f>
        <v>1807</v>
      </c>
      <c r="G33" s="240"/>
      <c r="H33" s="241">
        <f t="shared" si="2"/>
        <v>1807</v>
      </c>
      <c r="I33" s="237"/>
    </row>
    <row r="34" spans="1:9" ht="14.4" customHeight="1">
      <c r="A34" s="647" t="s">
        <v>72</v>
      </c>
      <c r="B34" s="89">
        <v>3054</v>
      </c>
      <c r="C34" s="90" t="s">
        <v>70</v>
      </c>
      <c r="D34" s="235"/>
      <c r="E34" s="235"/>
      <c r="F34" s="241">
        <f t="shared" si="2"/>
        <v>1807</v>
      </c>
      <c r="G34" s="240"/>
      <c r="H34" s="241">
        <f t="shared" si="2"/>
        <v>1807</v>
      </c>
      <c r="I34" s="235"/>
    </row>
    <row r="35" spans="1:9" ht="13.35" customHeight="1">
      <c r="A35" s="528" t="s">
        <v>72</v>
      </c>
      <c r="B35" s="529"/>
      <c r="C35" s="312" t="s">
        <v>76</v>
      </c>
      <c r="D35" s="242"/>
      <c r="E35" s="242"/>
      <c r="F35" s="238">
        <f>F25+F34</f>
        <v>6807</v>
      </c>
      <c r="G35" s="238"/>
      <c r="H35" s="238">
        <f t="shared" ref="H35" si="3">H25+H34</f>
        <v>6807</v>
      </c>
      <c r="I35" s="235"/>
    </row>
    <row r="36" spans="1:9" ht="13.35" customHeight="1">
      <c r="A36" s="647"/>
      <c r="B36" s="648"/>
      <c r="C36" s="304"/>
      <c r="D36" s="791"/>
      <c r="E36" s="791"/>
      <c r="F36" s="791"/>
      <c r="G36" s="453"/>
      <c r="H36" s="791"/>
      <c r="I36" s="663"/>
    </row>
    <row r="37" spans="1:9">
      <c r="A37" s="647"/>
      <c r="B37" s="647"/>
      <c r="C37" s="304" t="s">
        <v>33</v>
      </c>
      <c r="D37" s="663"/>
      <c r="E37" s="663"/>
      <c r="F37" s="237"/>
      <c r="G37" s="237"/>
      <c r="H37" s="663"/>
      <c r="I37" s="663"/>
    </row>
    <row r="38" spans="1:9" s="74" customFormat="1">
      <c r="A38" s="647" t="s">
        <v>77</v>
      </c>
      <c r="B38" s="648">
        <v>4217</v>
      </c>
      <c r="C38" s="304" t="s">
        <v>152</v>
      </c>
      <c r="D38" s="663"/>
      <c r="E38" s="663"/>
      <c r="F38" s="237"/>
      <c r="G38" s="237"/>
      <c r="H38" s="663"/>
      <c r="I38" s="663"/>
    </row>
    <row r="39" spans="1:9" s="74" customFormat="1" ht="26.4">
      <c r="A39" s="647"/>
      <c r="B39" s="650">
        <v>3</v>
      </c>
      <c r="C39" s="620" t="s">
        <v>153</v>
      </c>
      <c r="D39" s="663"/>
      <c r="E39" s="663"/>
      <c r="F39" s="237"/>
      <c r="G39" s="237"/>
      <c r="H39" s="663"/>
      <c r="I39" s="663"/>
    </row>
    <row r="40" spans="1:9" s="74" customFormat="1" ht="13.5" customHeight="1">
      <c r="A40" s="647"/>
      <c r="B40" s="655">
        <v>3.0510000000000002</v>
      </c>
      <c r="C40" s="304" t="s">
        <v>67</v>
      </c>
      <c r="D40" s="663"/>
      <c r="E40" s="663"/>
      <c r="F40" s="237"/>
      <c r="G40" s="237"/>
      <c r="H40" s="663"/>
      <c r="I40" s="663"/>
    </row>
    <row r="41" spans="1:9" s="74" customFormat="1" ht="13.5" customHeight="1">
      <c r="A41" s="647"/>
      <c r="B41" s="619">
        <v>63</v>
      </c>
      <c r="C41" s="620" t="s">
        <v>309</v>
      </c>
      <c r="D41" s="663"/>
      <c r="E41" s="663"/>
      <c r="F41" s="237"/>
      <c r="G41" s="237"/>
      <c r="H41" s="663"/>
      <c r="I41" s="663"/>
    </row>
    <row r="42" spans="1:9" s="74" customFormat="1" ht="13.2" customHeight="1">
      <c r="A42" s="382" t="s">
        <v>211</v>
      </c>
      <c r="B42" s="651">
        <v>48</v>
      </c>
      <c r="C42" s="620" t="s">
        <v>393</v>
      </c>
      <c r="D42" s="237"/>
      <c r="E42" s="237"/>
      <c r="F42" s="235"/>
      <c r="G42" s="237"/>
      <c r="H42" s="237"/>
      <c r="I42" s="237"/>
    </row>
    <row r="43" spans="1:9" s="74" customFormat="1" ht="28.95" customHeight="1">
      <c r="A43" s="647"/>
      <c r="B43" s="651" t="s">
        <v>424</v>
      </c>
      <c r="C43" s="620" t="s">
        <v>470</v>
      </c>
      <c r="D43" s="237"/>
      <c r="E43" s="240"/>
      <c r="F43" s="241">
        <v>80000</v>
      </c>
      <c r="G43" s="240"/>
      <c r="H43" s="241">
        <f>F43+G43</f>
        <v>80000</v>
      </c>
      <c r="I43" s="237" t="s">
        <v>434</v>
      </c>
    </row>
    <row r="44" spans="1:9" s="74" customFormat="1" ht="13.2" customHeight="1">
      <c r="A44" s="647" t="s">
        <v>72</v>
      </c>
      <c r="B44" s="651">
        <v>48</v>
      </c>
      <c r="C44" s="620" t="s">
        <v>393</v>
      </c>
      <c r="D44" s="237"/>
      <c r="E44" s="237"/>
      <c r="F44" s="235">
        <f>F43</f>
        <v>80000</v>
      </c>
      <c r="G44" s="235"/>
      <c r="H44" s="235">
        <f t="shared" ref="H44" si="4">H43</f>
        <v>80000</v>
      </c>
      <c r="I44" s="237"/>
    </row>
    <row r="45" spans="1:9" s="74" customFormat="1">
      <c r="A45" s="647" t="s">
        <v>72</v>
      </c>
      <c r="B45" s="619">
        <v>63</v>
      </c>
      <c r="C45" s="620" t="s">
        <v>309</v>
      </c>
      <c r="D45" s="237"/>
      <c r="E45" s="242"/>
      <c r="F45" s="238">
        <f>F44</f>
        <v>80000</v>
      </c>
      <c r="G45" s="238"/>
      <c r="H45" s="238">
        <f>H44</f>
        <v>80000</v>
      </c>
      <c r="I45" s="235"/>
    </row>
    <row r="46" spans="1:9" s="74" customFormat="1">
      <c r="A46" s="647"/>
      <c r="B46" s="619"/>
      <c r="C46" s="620"/>
      <c r="D46" s="237"/>
      <c r="E46" s="237"/>
      <c r="F46" s="235"/>
      <c r="G46" s="235"/>
      <c r="H46" s="235"/>
      <c r="I46" s="235"/>
    </row>
    <row r="47" spans="1:9" s="74" customFormat="1">
      <c r="A47" s="647"/>
      <c r="B47" s="787">
        <v>73</v>
      </c>
      <c r="C47" s="788" t="s">
        <v>471</v>
      </c>
      <c r="D47" s="237"/>
      <c r="E47" s="237"/>
      <c r="F47" s="235"/>
      <c r="G47" s="235"/>
      <c r="H47" s="235"/>
      <c r="I47" s="235"/>
    </row>
    <row r="48" spans="1:9" s="74" customFormat="1">
      <c r="A48" s="624"/>
      <c r="B48" s="789">
        <v>45</v>
      </c>
      <c r="C48" s="790" t="s">
        <v>391</v>
      </c>
      <c r="D48" s="237"/>
      <c r="E48" s="237"/>
      <c r="F48" s="235"/>
      <c r="G48" s="235"/>
      <c r="H48" s="235"/>
      <c r="I48" s="235"/>
    </row>
    <row r="49" spans="1:9" s="74" customFormat="1">
      <c r="A49" s="382" t="s">
        <v>211</v>
      </c>
      <c r="B49" s="789" t="s">
        <v>472</v>
      </c>
      <c r="C49" s="790" t="s">
        <v>473</v>
      </c>
      <c r="D49" s="237"/>
      <c r="E49" s="240"/>
      <c r="F49" s="241">
        <v>1</v>
      </c>
      <c r="G49" s="241"/>
      <c r="H49" s="241">
        <f>F49+G49</f>
        <v>1</v>
      </c>
      <c r="I49" s="235"/>
    </row>
    <row r="50" spans="1:9" s="74" customFormat="1">
      <c r="A50" s="647" t="s">
        <v>72</v>
      </c>
      <c r="B50" s="789">
        <v>45</v>
      </c>
      <c r="C50" s="790" t="s">
        <v>391</v>
      </c>
      <c r="D50" s="237"/>
      <c r="E50" s="240"/>
      <c r="F50" s="238">
        <f>F49</f>
        <v>1</v>
      </c>
      <c r="G50" s="238"/>
      <c r="H50" s="238">
        <f>H49</f>
        <v>1</v>
      </c>
      <c r="I50" s="235"/>
    </row>
    <row r="51" spans="1:9" s="74" customFormat="1">
      <c r="A51" s="647"/>
      <c r="B51" s="619"/>
      <c r="C51" s="620"/>
      <c r="D51" s="237"/>
      <c r="E51" s="237"/>
      <c r="F51" s="235"/>
      <c r="G51" s="235"/>
      <c r="H51" s="235"/>
      <c r="I51" s="235"/>
    </row>
    <row r="52" spans="1:9" s="74" customFormat="1">
      <c r="A52" s="624"/>
      <c r="B52" s="789">
        <v>48</v>
      </c>
      <c r="C52" s="790" t="s">
        <v>393</v>
      </c>
      <c r="D52" s="237"/>
      <c r="E52" s="237"/>
      <c r="F52" s="235"/>
      <c r="G52" s="235"/>
      <c r="H52" s="235"/>
      <c r="I52" s="235"/>
    </row>
    <row r="53" spans="1:9" s="74" customFormat="1">
      <c r="A53" s="382" t="s">
        <v>211</v>
      </c>
      <c r="B53" s="789" t="s">
        <v>519</v>
      </c>
      <c r="C53" s="790" t="s">
        <v>474</v>
      </c>
      <c r="D53" s="237"/>
      <c r="E53" s="240"/>
      <c r="F53" s="241">
        <v>1</v>
      </c>
      <c r="G53" s="241"/>
      <c r="H53" s="241">
        <f>F53+G53</f>
        <v>1</v>
      </c>
      <c r="I53" s="235"/>
    </row>
    <row r="54" spans="1:9" s="74" customFormat="1">
      <c r="A54" s="647" t="s">
        <v>72</v>
      </c>
      <c r="B54" s="789">
        <v>48</v>
      </c>
      <c r="C54" s="790" t="s">
        <v>393</v>
      </c>
      <c r="D54" s="237"/>
      <c r="E54" s="240"/>
      <c r="F54" s="238">
        <f>F53</f>
        <v>1</v>
      </c>
      <c r="G54" s="238"/>
      <c r="H54" s="238">
        <f>H53</f>
        <v>1</v>
      </c>
      <c r="I54" s="235"/>
    </row>
    <row r="55" spans="1:9" s="74" customFormat="1">
      <c r="A55" s="652" t="s">
        <v>72</v>
      </c>
      <c r="B55" s="792">
        <v>73</v>
      </c>
      <c r="C55" s="793" t="s">
        <v>471</v>
      </c>
      <c r="D55" s="240"/>
      <c r="E55" s="242"/>
      <c r="F55" s="238">
        <f>F54+F50</f>
        <v>2</v>
      </c>
      <c r="G55" s="238"/>
      <c r="H55" s="238">
        <f t="shared" ref="H55" si="5">H54+H50</f>
        <v>2</v>
      </c>
      <c r="I55" s="235" t="s">
        <v>435</v>
      </c>
    </row>
    <row r="56" spans="1:9" s="74" customFormat="1">
      <c r="A56" s="647"/>
      <c r="B56" s="619"/>
      <c r="C56" s="620"/>
      <c r="D56" s="237"/>
      <c r="E56" s="237"/>
      <c r="F56" s="237"/>
      <c r="G56" s="237"/>
      <c r="H56" s="237"/>
      <c r="I56" s="237"/>
    </row>
    <row r="57" spans="1:9" s="74" customFormat="1">
      <c r="A57" s="658"/>
      <c r="B57" s="659">
        <v>82</v>
      </c>
      <c r="C57" s="660" t="s">
        <v>164</v>
      </c>
      <c r="D57" s="237"/>
      <c r="E57" s="237"/>
      <c r="F57" s="237"/>
      <c r="G57" s="237"/>
      <c r="H57" s="237"/>
      <c r="I57" s="237"/>
    </row>
    <row r="58" spans="1:9" s="74" customFormat="1" ht="14.4" customHeight="1">
      <c r="A58" s="658"/>
      <c r="B58" s="619">
        <v>44</v>
      </c>
      <c r="C58" s="620" t="s">
        <v>207</v>
      </c>
      <c r="D58" s="237"/>
      <c r="E58" s="237"/>
      <c r="F58" s="235"/>
      <c r="G58" s="237"/>
      <c r="H58" s="237"/>
      <c r="I58" s="237"/>
    </row>
    <row r="59" spans="1:9" s="74" customFormat="1" ht="29.4" customHeight="1">
      <c r="A59" s="624"/>
      <c r="B59" s="659" t="s">
        <v>311</v>
      </c>
      <c r="C59" s="660" t="s">
        <v>352</v>
      </c>
      <c r="D59" s="237"/>
      <c r="E59" s="240"/>
      <c r="F59" s="235">
        <v>8030</v>
      </c>
      <c r="G59" s="237"/>
      <c r="H59" s="235">
        <f t="shared" ref="H59:H61" si="6">SUM(F59:G59)</f>
        <v>8030</v>
      </c>
      <c r="I59" s="235" t="s">
        <v>475</v>
      </c>
    </row>
    <row r="60" spans="1:9" s="74" customFormat="1">
      <c r="A60" s="647" t="s">
        <v>72</v>
      </c>
      <c r="B60" s="619">
        <v>44</v>
      </c>
      <c r="C60" s="620" t="s">
        <v>207</v>
      </c>
      <c r="D60" s="237"/>
      <c r="E60" s="240"/>
      <c r="F60" s="238">
        <f>SUM(F59:F59)</f>
        <v>8030</v>
      </c>
      <c r="G60" s="242"/>
      <c r="H60" s="238">
        <f t="shared" si="6"/>
        <v>8030</v>
      </c>
      <c r="I60" s="235"/>
    </row>
    <row r="61" spans="1:9" s="74" customFormat="1">
      <c r="A61" s="647" t="s">
        <v>72</v>
      </c>
      <c r="B61" s="659">
        <v>82</v>
      </c>
      <c r="C61" s="660" t="s">
        <v>164</v>
      </c>
      <c r="D61" s="237"/>
      <c r="E61" s="240"/>
      <c r="F61" s="238">
        <f t="shared" ref="F61" si="7">F60</f>
        <v>8030</v>
      </c>
      <c r="G61" s="242"/>
      <c r="H61" s="238">
        <f t="shared" si="6"/>
        <v>8030</v>
      </c>
      <c r="I61" s="235"/>
    </row>
    <row r="62" spans="1:9" s="74" customFormat="1" ht="14.4" customHeight="1">
      <c r="A62" s="647"/>
      <c r="B62" s="619"/>
      <c r="C62" s="620"/>
      <c r="D62" s="237"/>
      <c r="E62" s="237"/>
      <c r="F62" s="235"/>
      <c r="G62" s="237"/>
      <c r="H62" s="237"/>
      <c r="I62" s="237"/>
    </row>
    <row r="63" spans="1:9" s="74" customFormat="1" ht="26.4">
      <c r="A63" s="647"/>
      <c r="B63" s="619">
        <v>83</v>
      </c>
      <c r="C63" s="620" t="s">
        <v>312</v>
      </c>
      <c r="D63" s="237"/>
      <c r="E63" s="237"/>
      <c r="F63" s="237"/>
      <c r="G63" s="237"/>
      <c r="H63" s="235"/>
      <c r="I63" s="235"/>
    </row>
    <row r="64" spans="1:9" s="74" customFormat="1">
      <c r="A64" s="624"/>
      <c r="B64" s="659">
        <v>93</v>
      </c>
      <c r="C64" s="660" t="s">
        <v>310</v>
      </c>
      <c r="D64" s="15"/>
      <c r="E64" s="15"/>
      <c r="F64" s="59"/>
      <c r="G64" s="59"/>
      <c r="H64" s="15"/>
      <c r="I64" s="15"/>
    </row>
    <row r="65" spans="1:9" s="74" customFormat="1">
      <c r="A65" s="624"/>
      <c r="B65" s="662" t="s">
        <v>313</v>
      </c>
      <c r="C65" s="661" t="s">
        <v>20</v>
      </c>
      <c r="D65" s="15"/>
      <c r="E65" s="711"/>
      <c r="F65" s="711">
        <v>24</v>
      </c>
      <c r="G65" s="711"/>
      <c r="H65" s="711">
        <f>SUM(F65:G65)</f>
        <v>24</v>
      </c>
      <c r="I65" s="235" t="s">
        <v>475</v>
      </c>
    </row>
    <row r="66" spans="1:9" s="74" customFormat="1" ht="26.4">
      <c r="A66" s="647" t="s">
        <v>72</v>
      </c>
      <c r="B66" s="619">
        <v>83</v>
      </c>
      <c r="C66" s="620" t="s">
        <v>312</v>
      </c>
      <c r="D66" s="15"/>
      <c r="E66" s="711"/>
      <c r="F66" s="711">
        <f>F65</f>
        <v>24</v>
      </c>
      <c r="G66" s="711"/>
      <c r="H66" s="711">
        <f t="shared" ref="H66" si="8">H65</f>
        <v>24</v>
      </c>
      <c r="I66" s="15"/>
    </row>
    <row r="67" spans="1:9">
      <c r="A67" s="647" t="s">
        <v>72</v>
      </c>
      <c r="B67" s="655">
        <v>3.0510000000000002</v>
      </c>
      <c r="C67" s="304" t="s">
        <v>67</v>
      </c>
      <c r="E67" s="711"/>
      <c r="F67" s="711">
        <f>F45+F66+F61</f>
        <v>88054</v>
      </c>
      <c r="G67" s="711"/>
      <c r="H67" s="711">
        <f>H45+H66+H61+H55</f>
        <v>88056</v>
      </c>
    </row>
    <row r="68" spans="1:9" ht="25.95" customHeight="1">
      <c r="A68" s="647" t="s">
        <v>72</v>
      </c>
      <c r="B68" s="650">
        <v>3</v>
      </c>
      <c r="C68" s="620" t="s">
        <v>353</v>
      </c>
      <c r="E68" s="711"/>
      <c r="F68" s="711">
        <f t="shared" ref="F68:F69" si="9">F67</f>
        <v>88054</v>
      </c>
      <c r="G68" s="711"/>
      <c r="H68" s="711">
        <f t="shared" ref="H68" si="10">H67</f>
        <v>88056</v>
      </c>
    </row>
    <row r="69" spans="1:9">
      <c r="A69" s="652" t="s">
        <v>72</v>
      </c>
      <c r="B69" s="653">
        <v>4217</v>
      </c>
      <c r="C69" s="654" t="s">
        <v>152</v>
      </c>
      <c r="D69" s="711"/>
      <c r="E69" s="711"/>
      <c r="F69" s="711">
        <f t="shared" si="9"/>
        <v>88054</v>
      </c>
      <c r="G69" s="711"/>
      <c r="H69" s="711">
        <f t="shared" ref="H69" si="11">H68</f>
        <v>88056</v>
      </c>
    </row>
    <row r="70" spans="1:9">
      <c r="A70" s="528" t="s">
        <v>72</v>
      </c>
      <c r="B70" s="528"/>
      <c r="C70" s="312" t="s">
        <v>33</v>
      </c>
      <c r="D70" s="711"/>
      <c r="E70" s="711"/>
      <c r="F70" s="711">
        <f>F69</f>
        <v>88054</v>
      </c>
      <c r="G70" s="711"/>
      <c r="H70" s="711">
        <f t="shared" ref="H70" si="12">H69</f>
        <v>88056</v>
      </c>
    </row>
    <row r="71" spans="1:9">
      <c r="A71" s="528" t="s">
        <v>72</v>
      </c>
      <c r="B71" s="528"/>
      <c r="C71" s="312" t="s">
        <v>73</v>
      </c>
      <c r="D71" s="711"/>
      <c r="E71" s="711"/>
      <c r="F71" s="711">
        <f>F70+F35</f>
        <v>94861</v>
      </c>
      <c r="G71" s="711"/>
      <c r="H71" s="711">
        <f>H70+H35</f>
        <v>94863</v>
      </c>
    </row>
    <row r="72" spans="1:9">
      <c r="A72" s="14"/>
    </row>
    <row r="73" spans="1:9">
      <c r="A73" s="834" t="s">
        <v>211</v>
      </c>
      <c r="B73" s="827" t="s">
        <v>428</v>
      </c>
    </row>
    <row r="74" spans="1:9">
      <c r="A74" s="833" t="s">
        <v>439</v>
      </c>
      <c r="B74" s="516"/>
      <c r="C74" s="833"/>
      <c r="D74" s="517"/>
      <c r="E74" s="517"/>
      <c r="F74" s="517"/>
      <c r="G74" s="833"/>
      <c r="H74" s="833"/>
    </row>
    <row r="75" spans="1:9">
      <c r="A75" s="834" t="s">
        <v>430</v>
      </c>
      <c r="B75" s="581" t="s">
        <v>443</v>
      </c>
      <c r="C75" s="833"/>
      <c r="D75" s="517"/>
      <c r="E75" s="517"/>
      <c r="F75" s="517"/>
      <c r="G75" s="833"/>
      <c r="H75" s="833"/>
    </row>
    <row r="76" spans="1:9">
      <c r="A76" s="834" t="s">
        <v>433</v>
      </c>
      <c r="B76" s="581" t="s">
        <v>476</v>
      </c>
      <c r="C76" s="833"/>
      <c r="D76" s="517"/>
      <c r="E76" s="517"/>
      <c r="F76" s="517"/>
      <c r="G76" s="833"/>
      <c r="H76" s="833"/>
    </row>
    <row r="77" spans="1:9">
      <c r="A77" s="834" t="s">
        <v>434</v>
      </c>
      <c r="B77" s="611" t="s">
        <v>492</v>
      </c>
      <c r="C77" s="581"/>
      <c r="D77" s="517"/>
      <c r="E77" s="517"/>
      <c r="F77" s="517"/>
      <c r="G77" s="833"/>
      <c r="H77" s="833"/>
    </row>
    <row r="78" spans="1:9" ht="30.6" customHeight="1">
      <c r="A78" s="868" t="s">
        <v>435</v>
      </c>
      <c r="B78" s="946" t="s">
        <v>518</v>
      </c>
      <c r="C78" s="946"/>
      <c r="D78" s="946"/>
      <c r="E78" s="946"/>
      <c r="F78" s="946"/>
      <c r="G78" s="946"/>
      <c r="H78" s="946"/>
    </row>
    <row r="79" spans="1:9">
      <c r="A79" s="834" t="s">
        <v>475</v>
      </c>
      <c r="B79" s="923" t="s">
        <v>438</v>
      </c>
      <c r="C79" s="923"/>
      <c r="D79" s="517"/>
      <c r="E79" s="517"/>
      <c r="F79" s="517"/>
      <c r="G79" s="833"/>
      <c r="H79" s="833"/>
    </row>
    <row r="80" spans="1:9">
      <c r="A80" s="14"/>
    </row>
    <row r="81" spans="1:6">
      <c r="A81" s="14"/>
    </row>
    <row r="82" spans="1:6">
      <c r="A82" s="14"/>
    </row>
    <row r="83" spans="1:6">
      <c r="A83" s="14"/>
    </row>
    <row r="84" spans="1:6">
      <c r="A84" s="14"/>
    </row>
    <row r="85" spans="1:6">
      <c r="A85" s="14"/>
    </row>
    <row r="86" spans="1:6">
      <c r="A86" s="14"/>
    </row>
    <row r="87" spans="1:6">
      <c r="A87" s="14"/>
    </row>
    <row r="88" spans="1:6">
      <c r="A88" s="14"/>
      <c r="B88" s="14"/>
      <c r="D88" s="14"/>
      <c r="E88" s="14"/>
      <c r="F88" s="14"/>
    </row>
    <row r="89" spans="1:6">
      <c r="A89" s="14"/>
      <c r="B89" s="14"/>
      <c r="D89" s="14"/>
      <c r="E89" s="14"/>
      <c r="F89" s="14"/>
    </row>
    <row r="90" spans="1:6">
      <c r="A90" s="14"/>
      <c r="B90" s="14"/>
      <c r="D90" s="14"/>
      <c r="E90" s="14"/>
      <c r="F90" s="14"/>
    </row>
    <row r="91" spans="1:6">
      <c r="A91" s="14"/>
      <c r="B91" s="14"/>
      <c r="D91" s="14"/>
      <c r="E91" s="14"/>
      <c r="F91" s="14"/>
    </row>
    <row r="92" spans="1:6">
      <c r="A92" s="14"/>
      <c r="B92" s="14"/>
      <c r="D92" s="14"/>
      <c r="E92" s="14"/>
      <c r="F92" s="14"/>
    </row>
    <row r="93" spans="1:6">
      <c r="A93" s="14"/>
      <c r="B93" s="14"/>
      <c r="D93" s="14"/>
      <c r="E93" s="14"/>
      <c r="F93" s="14"/>
    </row>
    <row r="94" spans="1:6">
      <c r="A94" s="14"/>
      <c r="B94" s="14"/>
      <c r="D94" s="14"/>
      <c r="E94" s="14"/>
      <c r="F94" s="14"/>
    </row>
    <row r="95" spans="1:6">
      <c r="A95" s="14"/>
      <c r="B95" s="14"/>
      <c r="D95" s="14"/>
      <c r="E95" s="14"/>
      <c r="F95" s="14"/>
    </row>
    <row r="96" spans="1:6">
      <c r="A96" s="14"/>
      <c r="B96" s="14"/>
      <c r="D96" s="14"/>
      <c r="E96" s="14"/>
      <c r="F96" s="14"/>
    </row>
    <row r="97" spans="1:6">
      <c r="A97" s="14"/>
      <c r="B97" s="14"/>
      <c r="D97" s="14"/>
      <c r="E97" s="14"/>
      <c r="F97" s="14"/>
    </row>
    <row r="98" spans="1:6">
      <c r="A98" s="14"/>
      <c r="B98" s="14"/>
      <c r="D98" s="14"/>
      <c r="E98" s="14"/>
      <c r="F98" s="14"/>
    </row>
    <row r="99" spans="1:6">
      <c r="A99" s="14"/>
      <c r="B99" s="14"/>
      <c r="D99" s="14"/>
      <c r="E99" s="14"/>
      <c r="F99" s="14"/>
    </row>
    <row r="100" spans="1:6">
      <c r="A100" s="14"/>
      <c r="B100" s="14"/>
      <c r="D100" s="14"/>
      <c r="E100" s="14"/>
      <c r="F100" s="14"/>
    </row>
    <row r="101" spans="1:6">
      <c r="A101" s="14"/>
      <c r="B101" s="14"/>
      <c r="D101" s="14"/>
      <c r="E101" s="14"/>
      <c r="F101" s="14"/>
    </row>
    <row r="102" spans="1:6">
      <c r="A102" s="14"/>
      <c r="B102" s="14"/>
      <c r="D102" s="14"/>
      <c r="E102" s="14"/>
      <c r="F102" s="14"/>
    </row>
    <row r="103" spans="1:6">
      <c r="A103" s="14"/>
      <c r="B103" s="14"/>
      <c r="D103" s="14"/>
      <c r="E103" s="14"/>
      <c r="F103" s="14"/>
    </row>
    <row r="104" spans="1:6">
      <c r="A104" s="14"/>
      <c r="B104" s="14"/>
      <c r="D104" s="14"/>
      <c r="E104" s="14"/>
      <c r="F104" s="14"/>
    </row>
    <row r="105" spans="1:6">
      <c r="A105" s="14"/>
      <c r="B105" s="14"/>
      <c r="D105" s="14"/>
      <c r="E105" s="14"/>
      <c r="F105" s="14"/>
    </row>
    <row r="106" spans="1:6">
      <c r="A106" s="14"/>
      <c r="B106" s="14"/>
      <c r="D106" s="14"/>
      <c r="E106" s="14"/>
      <c r="F106" s="14"/>
    </row>
    <row r="107" spans="1:6">
      <c r="A107" s="14"/>
      <c r="B107" s="14"/>
      <c r="D107" s="14"/>
      <c r="E107" s="14"/>
      <c r="F107" s="14"/>
    </row>
    <row r="108" spans="1:6">
      <c r="A108" s="14"/>
      <c r="B108" s="14"/>
      <c r="D108" s="14"/>
      <c r="E108" s="14"/>
      <c r="F108" s="14"/>
    </row>
    <row r="109" spans="1:6">
      <c r="A109" s="14"/>
      <c r="B109" s="14"/>
      <c r="D109" s="14"/>
      <c r="E109" s="14"/>
      <c r="F109" s="14"/>
    </row>
    <row r="110" spans="1:6">
      <c r="A110" s="14"/>
      <c r="B110" s="14"/>
      <c r="D110" s="14"/>
      <c r="E110" s="14"/>
      <c r="F110" s="14"/>
    </row>
    <row r="111" spans="1:6">
      <c r="A111" s="14"/>
      <c r="B111" s="14"/>
      <c r="D111" s="14"/>
      <c r="E111" s="14"/>
      <c r="F111" s="14"/>
    </row>
    <row r="112" spans="1:6">
      <c r="A112" s="14"/>
      <c r="B112" s="14"/>
      <c r="D112" s="14"/>
      <c r="E112" s="14"/>
      <c r="F112" s="14"/>
    </row>
    <row r="113" spans="1:6">
      <c r="A113" s="14"/>
      <c r="B113" s="14"/>
      <c r="D113" s="14"/>
      <c r="E113" s="14"/>
      <c r="F113" s="14"/>
    </row>
    <row r="114" spans="1:6">
      <c r="A114" s="14"/>
      <c r="B114" s="14"/>
      <c r="D114" s="14"/>
      <c r="E114" s="14"/>
      <c r="F114" s="14"/>
    </row>
    <row r="115" spans="1:6">
      <c r="A115" s="14"/>
      <c r="B115" s="14"/>
      <c r="D115" s="14"/>
      <c r="E115" s="14"/>
      <c r="F115" s="14"/>
    </row>
    <row r="116" spans="1:6">
      <c r="A116" s="14"/>
      <c r="B116" s="14"/>
      <c r="D116" s="14"/>
      <c r="E116" s="14"/>
      <c r="F116" s="14"/>
    </row>
    <row r="117" spans="1:6">
      <c r="A117" s="14"/>
      <c r="B117" s="14"/>
      <c r="D117" s="14"/>
      <c r="E117" s="14"/>
      <c r="F117" s="14"/>
    </row>
    <row r="118" spans="1:6">
      <c r="A118" s="14"/>
      <c r="B118" s="14"/>
      <c r="D118" s="14"/>
      <c r="E118" s="14"/>
      <c r="F118" s="14"/>
    </row>
    <row r="119" spans="1:6">
      <c r="A119" s="14"/>
      <c r="B119" s="14"/>
      <c r="D119" s="14"/>
      <c r="E119" s="14"/>
      <c r="F119" s="14"/>
    </row>
    <row r="120" spans="1:6">
      <c r="A120" s="14"/>
      <c r="B120" s="14"/>
      <c r="D120" s="14"/>
      <c r="E120" s="14"/>
      <c r="F120" s="14"/>
    </row>
    <row r="121" spans="1:6">
      <c r="A121" s="14"/>
      <c r="B121" s="14"/>
      <c r="D121" s="14"/>
      <c r="E121" s="14"/>
      <c r="F121" s="14"/>
    </row>
    <row r="122" spans="1:6">
      <c r="A122" s="14"/>
      <c r="B122" s="14"/>
      <c r="D122" s="14"/>
      <c r="E122" s="14"/>
      <c r="F122" s="14"/>
    </row>
    <row r="123" spans="1:6">
      <c r="A123" s="14"/>
      <c r="B123" s="14"/>
      <c r="D123" s="14"/>
      <c r="E123" s="14"/>
      <c r="F123" s="14"/>
    </row>
    <row r="124" spans="1:6">
      <c r="A124" s="14"/>
      <c r="B124" s="14"/>
      <c r="D124" s="14"/>
      <c r="E124" s="14"/>
      <c r="F124" s="14"/>
    </row>
    <row r="125" spans="1:6">
      <c r="A125" s="14"/>
      <c r="B125" s="14"/>
      <c r="D125" s="14"/>
      <c r="E125" s="14"/>
      <c r="F125" s="14"/>
    </row>
    <row r="126" spans="1:6">
      <c r="A126" s="14"/>
      <c r="B126" s="14"/>
      <c r="D126" s="14"/>
      <c r="E126" s="14"/>
      <c r="F126" s="14"/>
    </row>
    <row r="127" spans="1:6">
      <c r="A127" s="14"/>
      <c r="B127" s="14"/>
      <c r="D127" s="14"/>
      <c r="E127" s="14"/>
      <c r="F127" s="14"/>
    </row>
    <row r="128" spans="1:6">
      <c r="A128" s="14"/>
      <c r="B128" s="14"/>
      <c r="D128" s="14"/>
      <c r="E128" s="14"/>
      <c r="F128" s="14"/>
    </row>
    <row r="129" spans="1:6">
      <c r="A129" s="14"/>
      <c r="B129" s="14"/>
      <c r="D129" s="14"/>
      <c r="E129" s="14"/>
      <c r="F129" s="14"/>
    </row>
    <row r="130" spans="1:6">
      <c r="A130" s="14"/>
      <c r="B130" s="14"/>
      <c r="D130" s="14"/>
      <c r="E130" s="14"/>
      <c r="F130" s="14"/>
    </row>
    <row r="131" spans="1:6">
      <c r="A131" s="14"/>
      <c r="B131" s="14"/>
      <c r="D131" s="14"/>
      <c r="E131" s="14"/>
      <c r="F131" s="14"/>
    </row>
    <row r="132" spans="1:6">
      <c r="A132" s="14"/>
      <c r="B132" s="14"/>
      <c r="D132" s="14"/>
      <c r="E132" s="14"/>
      <c r="F132" s="14"/>
    </row>
    <row r="133" spans="1:6">
      <c r="A133" s="14"/>
      <c r="B133" s="14"/>
      <c r="D133" s="14"/>
      <c r="E133" s="14"/>
      <c r="F133" s="14"/>
    </row>
    <row r="134" spans="1:6">
      <c r="A134" s="14"/>
      <c r="B134" s="14"/>
      <c r="D134" s="14"/>
      <c r="E134" s="14"/>
      <c r="F134" s="14"/>
    </row>
    <row r="135" spans="1:6">
      <c r="A135" s="14"/>
      <c r="B135" s="14"/>
      <c r="D135" s="14"/>
      <c r="E135" s="14"/>
      <c r="F135" s="14"/>
    </row>
    <row r="136" spans="1:6">
      <c r="A136" s="14"/>
      <c r="B136" s="14"/>
      <c r="D136" s="14"/>
      <c r="E136" s="14"/>
      <c r="F136" s="14"/>
    </row>
    <row r="137" spans="1:6">
      <c r="A137" s="14"/>
      <c r="B137" s="14"/>
      <c r="D137" s="14"/>
      <c r="E137" s="14"/>
      <c r="F137" s="14"/>
    </row>
    <row r="138" spans="1:6">
      <c r="A138" s="14"/>
      <c r="B138" s="14"/>
      <c r="D138" s="14"/>
      <c r="E138" s="14"/>
      <c r="F138" s="14"/>
    </row>
    <row r="139" spans="1:6">
      <c r="A139" s="14"/>
      <c r="B139" s="14"/>
      <c r="D139" s="14"/>
      <c r="E139" s="14"/>
      <c r="F139" s="14"/>
    </row>
    <row r="140" spans="1:6">
      <c r="A140" s="14"/>
      <c r="B140" s="14"/>
      <c r="D140" s="14"/>
      <c r="E140" s="14"/>
      <c r="F140" s="14"/>
    </row>
    <row r="141" spans="1:6">
      <c r="A141" s="14"/>
      <c r="B141" s="14"/>
      <c r="D141" s="14"/>
      <c r="E141" s="14"/>
      <c r="F141" s="14"/>
    </row>
    <row r="142" spans="1:6">
      <c r="A142" s="14"/>
      <c r="B142" s="14"/>
      <c r="D142" s="14"/>
      <c r="E142" s="14"/>
      <c r="F142" s="14"/>
    </row>
    <row r="143" spans="1:6">
      <c r="A143" s="14"/>
      <c r="B143" s="14"/>
      <c r="D143" s="14"/>
      <c r="E143" s="14"/>
      <c r="F143" s="14"/>
    </row>
    <row r="144" spans="1:6">
      <c r="A144" s="14"/>
      <c r="B144" s="14"/>
      <c r="D144" s="14"/>
      <c r="E144" s="14"/>
      <c r="F144" s="14"/>
    </row>
    <row r="145" spans="1:6">
      <c r="A145" s="14"/>
      <c r="B145" s="14"/>
      <c r="D145" s="14"/>
      <c r="E145" s="14"/>
      <c r="F145" s="14"/>
    </row>
    <row r="146" spans="1:6">
      <c r="A146" s="14"/>
      <c r="B146" s="14"/>
      <c r="D146" s="14"/>
      <c r="E146" s="14"/>
      <c r="F146" s="14"/>
    </row>
    <row r="147" spans="1:6">
      <c r="A147" s="14"/>
      <c r="B147" s="14"/>
      <c r="D147" s="14"/>
      <c r="E147" s="14"/>
      <c r="F147" s="14"/>
    </row>
    <row r="148" spans="1:6">
      <c r="A148" s="14"/>
      <c r="B148" s="14"/>
      <c r="D148" s="14"/>
      <c r="E148" s="14"/>
      <c r="F148" s="14"/>
    </row>
    <row r="149" spans="1:6">
      <c r="A149" s="14"/>
      <c r="B149" s="14"/>
      <c r="D149" s="14"/>
      <c r="E149" s="14"/>
      <c r="F149" s="14"/>
    </row>
    <row r="150" spans="1:6">
      <c r="A150" s="14"/>
      <c r="B150" s="14"/>
      <c r="D150" s="14"/>
      <c r="E150" s="14"/>
      <c r="F150" s="14"/>
    </row>
    <row r="151" spans="1:6">
      <c r="A151" s="14"/>
      <c r="B151" s="14"/>
      <c r="D151" s="14"/>
      <c r="E151" s="14"/>
      <c r="F151" s="14"/>
    </row>
    <row r="152" spans="1:6">
      <c r="A152" s="14"/>
      <c r="B152" s="14"/>
      <c r="D152" s="14"/>
      <c r="E152" s="14"/>
      <c r="F152" s="14"/>
    </row>
    <row r="153" spans="1:6">
      <c r="A153" s="14"/>
      <c r="B153" s="14"/>
      <c r="D153" s="14"/>
      <c r="E153" s="14"/>
      <c r="F153" s="14"/>
    </row>
    <row r="154" spans="1:6">
      <c r="A154" s="14"/>
      <c r="B154" s="14"/>
      <c r="D154" s="14"/>
      <c r="E154" s="14"/>
      <c r="F154" s="14"/>
    </row>
    <row r="155" spans="1:6">
      <c r="A155" s="14"/>
      <c r="B155" s="14"/>
      <c r="D155" s="14"/>
      <c r="E155" s="14"/>
      <c r="F155" s="14"/>
    </row>
    <row r="156" spans="1:6">
      <c r="A156" s="14"/>
      <c r="B156" s="14"/>
      <c r="D156" s="14"/>
      <c r="E156" s="14"/>
      <c r="F156" s="14"/>
    </row>
    <row r="157" spans="1:6">
      <c r="A157" s="14"/>
      <c r="B157" s="14"/>
      <c r="D157" s="14"/>
      <c r="E157" s="14"/>
      <c r="F157" s="14"/>
    </row>
  </sheetData>
  <autoFilter ref="A14:I63">
    <filterColumn colId="4"/>
    <filterColumn colId="8"/>
  </autoFilter>
  <mergeCells count="5">
    <mergeCell ref="B79:C79"/>
    <mergeCell ref="A1:H1"/>
    <mergeCell ref="A2:H2"/>
    <mergeCell ref="A3:H3"/>
    <mergeCell ref="B78:H78"/>
  </mergeCells>
  <printOptions horizontalCentered="1"/>
  <pageMargins left="0.55118110236220474" right="0.55118110236220474" top="0.74803149606299213" bottom="1.5748031496062993" header="0.51181102362204722" footer="1.1811023622047245"/>
  <pageSetup paperSize="9" scale="93" firstPageNumber="24" orientation="portrait" blackAndWhite="1" useFirstPageNumber="1" r:id="rId1"/>
  <headerFooter alignWithMargins="0">
    <oddHeader xml:space="preserve">&amp;C   </oddHeader>
    <oddFooter>&amp;C&amp;"Times New Roman,Bold"  &amp;P</oddFooter>
  </headerFooter>
</worksheet>
</file>

<file path=xl/worksheets/sheet23.xml><?xml version="1.0" encoding="utf-8"?>
<worksheet xmlns="http://schemas.openxmlformats.org/spreadsheetml/2006/main" xmlns:r="http://schemas.openxmlformats.org/officeDocument/2006/relationships">
  <sheetPr syncVertical="1" syncRef="A1" transitionEvaluation="1">
    <tabColor theme="9" tint="-0.249977111117893"/>
  </sheetPr>
  <dimension ref="A1:I99"/>
  <sheetViews>
    <sheetView tabSelected="1" view="pageBreakPreview" zoomScaleSheetLayoutView="100" workbookViewId="0">
      <selection activeCell="J1" sqref="J1:AK1048576"/>
    </sheetView>
  </sheetViews>
  <sheetFormatPr defaultColWidth="9.109375" defaultRowHeight="13.2"/>
  <cols>
    <col min="1" max="1" width="6.44140625" style="114" customWidth="1"/>
    <col min="2" max="2" width="8.109375" style="98" customWidth="1"/>
    <col min="3" max="3" width="39.6640625" style="185" customWidth="1"/>
    <col min="4" max="4" width="8" style="95" customWidth="1"/>
    <col min="5" max="5" width="9.6640625" style="95" customWidth="1"/>
    <col min="6" max="6" width="10.6640625" style="95" hidden="1" customWidth="1"/>
    <col min="7" max="8" width="9.6640625" style="83" customWidth="1"/>
    <col min="9" max="9" width="3.33203125" style="83" customWidth="1"/>
    <col min="10" max="16384" width="9.109375" style="83"/>
  </cols>
  <sheetData>
    <row r="1" spans="1:9" ht="15" customHeight="1">
      <c r="A1" s="921" t="s">
        <v>314</v>
      </c>
      <c r="B1" s="921"/>
      <c r="C1" s="921"/>
      <c r="D1" s="921"/>
      <c r="E1" s="921"/>
      <c r="F1" s="921"/>
      <c r="G1" s="921"/>
      <c r="H1" s="921"/>
      <c r="I1" s="679"/>
    </row>
    <row r="2" spans="1:9" ht="15" customHeight="1">
      <c r="A2" s="921" t="s">
        <v>315</v>
      </c>
      <c r="B2" s="921"/>
      <c r="C2" s="921"/>
      <c r="D2" s="921"/>
      <c r="E2" s="921"/>
      <c r="F2" s="921"/>
      <c r="G2" s="921"/>
      <c r="H2" s="921"/>
      <c r="I2" s="679"/>
    </row>
    <row r="3" spans="1:9" ht="15" customHeight="1">
      <c r="A3" s="908" t="s">
        <v>390</v>
      </c>
      <c r="B3" s="908"/>
      <c r="C3" s="908"/>
      <c r="D3" s="908"/>
      <c r="E3" s="908"/>
      <c r="F3" s="908"/>
      <c r="G3" s="908"/>
      <c r="H3" s="908"/>
      <c r="I3" s="673"/>
    </row>
    <row r="4" spans="1:9" ht="15" customHeight="1">
      <c r="A4" s="34"/>
      <c r="B4" s="674"/>
      <c r="C4" s="674"/>
      <c r="D4" s="674"/>
      <c r="E4" s="737"/>
      <c r="F4" s="674"/>
      <c r="G4" s="674"/>
      <c r="H4" s="674"/>
      <c r="I4" s="674"/>
    </row>
    <row r="5" spans="1:9" ht="15" customHeight="1">
      <c r="A5" s="34"/>
      <c r="B5" s="30"/>
      <c r="C5" s="30"/>
      <c r="D5" s="35"/>
      <c r="E5" s="36" t="s">
        <v>27</v>
      </c>
      <c r="G5" s="36" t="s">
        <v>28</v>
      </c>
      <c r="H5" s="36" t="s">
        <v>135</v>
      </c>
      <c r="I5" s="33"/>
    </row>
    <row r="6" spans="1:9" ht="15" customHeight="1">
      <c r="A6" s="34"/>
      <c r="B6" s="37" t="s">
        <v>29</v>
      </c>
      <c r="C6" s="30" t="s">
        <v>30</v>
      </c>
      <c r="D6" s="38" t="s">
        <v>73</v>
      </c>
      <c r="E6" s="32">
        <v>1556491</v>
      </c>
      <c r="G6" s="378">
        <v>0</v>
      </c>
      <c r="H6" s="32">
        <f>SUM(E6:G6)</f>
        <v>1556491</v>
      </c>
      <c r="I6" s="32"/>
    </row>
    <row r="7" spans="1:9" ht="15" customHeight="1">
      <c r="A7" s="34"/>
      <c r="B7" s="37" t="s">
        <v>31</v>
      </c>
      <c r="C7" s="39" t="s">
        <v>32</v>
      </c>
      <c r="D7" s="40"/>
      <c r="E7" s="33"/>
      <c r="G7" s="385"/>
      <c r="H7" s="33"/>
      <c r="I7" s="33"/>
    </row>
    <row r="8" spans="1:9" ht="15" customHeight="1">
      <c r="A8" s="34"/>
      <c r="B8" s="37"/>
      <c r="C8" s="39" t="s">
        <v>131</v>
      </c>
      <c r="D8" s="40" t="s">
        <v>73</v>
      </c>
      <c r="E8" s="33">
        <f>H23</f>
        <v>15094</v>
      </c>
      <c r="G8" s="207">
        <v>0</v>
      </c>
      <c r="H8" s="33">
        <f>SUM(E8:G8)</f>
        <v>15094</v>
      </c>
      <c r="I8" s="33"/>
    </row>
    <row r="9" spans="1:9" ht="15" customHeight="1">
      <c r="A9" s="34"/>
      <c r="B9" s="41" t="s">
        <v>72</v>
      </c>
      <c r="C9" s="30" t="s">
        <v>39</v>
      </c>
      <c r="D9" s="42" t="s">
        <v>73</v>
      </c>
      <c r="E9" s="43">
        <f>SUM(E6:E8)</f>
        <v>1571585</v>
      </c>
      <c r="G9" s="379">
        <f>SUM(G6:G8)</f>
        <v>0</v>
      </c>
      <c r="H9" s="43">
        <f>SUM(E9:G9)</f>
        <v>1571585</v>
      </c>
      <c r="I9" s="32"/>
    </row>
    <row r="10" spans="1:9" ht="15" customHeight="1">
      <c r="A10" s="34"/>
      <c r="B10" s="37"/>
      <c r="C10" s="30"/>
      <c r="D10" s="31"/>
      <c r="E10" s="31"/>
      <c r="F10" s="31"/>
      <c r="G10" s="38"/>
      <c r="H10" s="31"/>
      <c r="I10" s="31"/>
    </row>
    <row r="11" spans="1:9" s="102" customFormat="1" ht="15" customHeight="1">
      <c r="A11" s="34"/>
      <c r="B11" s="37" t="s">
        <v>40</v>
      </c>
      <c r="C11" s="30" t="s">
        <v>41</v>
      </c>
      <c r="D11" s="30"/>
      <c r="E11" s="30"/>
      <c r="F11" s="30"/>
      <c r="G11" s="44"/>
      <c r="H11" s="30"/>
      <c r="I11" s="30"/>
    </row>
    <row r="12" spans="1:9" s="1" customFormat="1" ht="15" customHeight="1">
      <c r="A12" s="32"/>
      <c r="B12" s="377"/>
      <c r="C12" s="377"/>
      <c r="D12" s="377"/>
      <c r="E12" s="377"/>
      <c r="F12" s="377"/>
      <c r="G12" s="377"/>
      <c r="H12" s="377"/>
      <c r="I12" s="377"/>
    </row>
    <row r="13" spans="1:9" s="1" customFormat="1">
      <c r="A13" s="587"/>
      <c r="B13" s="588"/>
      <c r="C13" s="588"/>
      <c r="D13" s="588"/>
      <c r="E13" s="588"/>
      <c r="F13" s="588"/>
      <c r="G13" s="588"/>
      <c r="H13" s="588" t="s">
        <v>123</v>
      </c>
      <c r="I13" s="377"/>
    </row>
    <row r="14" spans="1:9" s="1" customFormat="1" ht="13.8" thickBot="1">
      <c r="A14" s="45"/>
      <c r="B14" s="233"/>
      <c r="C14" s="233" t="s">
        <v>42</v>
      </c>
      <c r="D14" s="233"/>
      <c r="E14" s="233"/>
      <c r="F14" s="233"/>
      <c r="G14" s="233"/>
      <c r="H14" s="46" t="s">
        <v>72</v>
      </c>
      <c r="I14" s="33"/>
    </row>
    <row r="15" spans="1:9" ht="15.6" customHeight="1" thickTop="1">
      <c r="A15" s="685"/>
      <c r="C15" s="119" t="s">
        <v>76</v>
      </c>
      <c r="D15" s="87"/>
      <c r="E15" s="87"/>
      <c r="F15" s="451"/>
      <c r="G15" s="451"/>
      <c r="H15" s="87"/>
      <c r="I15" s="87"/>
    </row>
    <row r="16" spans="1:9" ht="15.6" customHeight="1">
      <c r="A16" s="680" t="s">
        <v>77</v>
      </c>
      <c r="B16" s="89">
        <v>2515</v>
      </c>
      <c r="C16" s="90" t="s">
        <v>150</v>
      </c>
      <c r="D16" s="244"/>
      <c r="E16" s="244"/>
      <c r="F16" s="451"/>
      <c r="G16" s="451"/>
      <c r="H16" s="258"/>
      <c r="I16" s="258"/>
    </row>
    <row r="17" spans="1:9" ht="15.6" customHeight="1">
      <c r="A17" s="680"/>
      <c r="B17" s="510">
        <v>0.19800000000000001</v>
      </c>
      <c r="C17" s="90" t="s">
        <v>316</v>
      </c>
      <c r="D17" s="235"/>
      <c r="E17" s="235"/>
      <c r="F17" s="256"/>
      <c r="G17" s="451"/>
      <c r="H17" s="87"/>
      <c r="I17" s="87"/>
    </row>
    <row r="18" spans="1:9" ht="26.4">
      <c r="A18" s="680"/>
      <c r="B18" s="84">
        <v>61</v>
      </c>
      <c r="C18" s="460" t="s">
        <v>319</v>
      </c>
      <c r="D18" s="236"/>
      <c r="E18" s="236"/>
      <c r="F18" s="251"/>
      <c r="G18" s="257"/>
      <c r="H18" s="157"/>
      <c r="I18" s="157"/>
    </row>
    <row r="19" spans="1:9" ht="15.6" customHeight="1">
      <c r="A19" s="680"/>
      <c r="B19" s="112" t="s">
        <v>318</v>
      </c>
      <c r="C19" s="460" t="s">
        <v>317</v>
      </c>
      <c r="D19" s="236"/>
      <c r="E19" s="241"/>
      <c r="F19" s="271">
        <v>15094</v>
      </c>
      <c r="G19" s="513"/>
      <c r="H19" s="162">
        <f>SUM(F19:G19)</f>
        <v>15094</v>
      </c>
      <c r="I19" s="157"/>
    </row>
    <row r="20" spans="1:9" ht="26.4">
      <c r="A20" s="680" t="s">
        <v>72</v>
      </c>
      <c r="B20" s="84">
        <v>61</v>
      </c>
      <c r="C20" s="460" t="s">
        <v>320</v>
      </c>
      <c r="D20" s="118"/>
      <c r="E20" s="467"/>
      <c r="F20" s="313">
        <f>SUM(F19:F19)</f>
        <v>15094</v>
      </c>
      <c r="G20" s="313"/>
      <c r="H20" s="467">
        <f>SUM(H19:H19)</f>
        <v>15094</v>
      </c>
      <c r="I20" s="118"/>
    </row>
    <row r="21" spans="1:9" ht="15.6" customHeight="1">
      <c r="A21" s="680" t="s">
        <v>72</v>
      </c>
      <c r="B21" s="510">
        <v>0.19800000000000001</v>
      </c>
      <c r="C21" s="90" t="s">
        <v>316</v>
      </c>
      <c r="D21" s="87"/>
      <c r="E21" s="162"/>
      <c r="F21" s="313">
        <f t="shared" ref="F21" si="0">F20</f>
        <v>15094</v>
      </c>
      <c r="G21" s="313"/>
      <c r="H21" s="313">
        <f t="shared" ref="H21" si="1">H20</f>
        <v>15094</v>
      </c>
      <c r="I21" s="87"/>
    </row>
    <row r="22" spans="1:9" ht="15.6" customHeight="1">
      <c r="A22" s="680" t="s">
        <v>72</v>
      </c>
      <c r="B22" s="89">
        <v>2515</v>
      </c>
      <c r="C22" s="90" t="s">
        <v>150</v>
      </c>
      <c r="D22" s="235"/>
      <c r="E22" s="241"/>
      <c r="F22" s="271">
        <f>F21</f>
        <v>15094</v>
      </c>
      <c r="G22" s="271"/>
      <c r="H22" s="271">
        <f t="shared" ref="H22:H23" si="2">H21</f>
        <v>15094</v>
      </c>
      <c r="I22" s="87"/>
    </row>
    <row r="23" spans="1:9" ht="15.6" customHeight="1">
      <c r="A23" s="174" t="s">
        <v>72</v>
      </c>
      <c r="B23" s="666"/>
      <c r="C23" s="161" t="s">
        <v>76</v>
      </c>
      <c r="D23" s="238"/>
      <c r="E23" s="238"/>
      <c r="F23" s="238">
        <f>F22</f>
        <v>15094</v>
      </c>
      <c r="G23" s="238"/>
      <c r="H23" s="238">
        <f t="shared" si="2"/>
        <v>15094</v>
      </c>
      <c r="I23" s="235"/>
    </row>
    <row r="24" spans="1:9" ht="15.6" customHeight="1">
      <c r="A24" s="613" t="s">
        <v>72</v>
      </c>
      <c r="B24" s="667"/>
      <c r="C24" s="71" t="s">
        <v>73</v>
      </c>
      <c r="D24" s="162"/>
      <c r="E24" s="162"/>
      <c r="F24" s="513">
        <f t="shared" ref="F24" si="3">F23</f>
        <v>15094</v>
      </c>
      <c r="G24" s="513"/>
      <c r="H24" s="513">
        <f t="shared" ref="H24" si="4">H23</f>
        <v>15094</v>
      </c>
      <c r="I24" s="87"/>
    </row>
    <row r="25" spans="1:9">
      <c r="A25" s="114" t="s">
        <v>252</v>
      </c>
      <c r="C25" s="590"/>
      <c r="D25" s="129"/>
      <c r="E25" s="129"/>
      <c r="F25" s="129"/>
      <c r="G25" s="129"/>
      <c r="H25" s="129"/>
      <c r="I25" s="129"/>
    </row>
    <row r="26" spans="1:9">
      <c r="A26" s="844" t="s">
        <v>520</v>
      </c>
      <c r="C26" s="98"/>
      <c r="G26" s="95"/>
      <c r="H26" s="95"/>
      <c r="I26" s="95"/>
    </row>
    <row r="27" spans="1:9">
      <c r="G27" s="95"/>
      <c r="H27" s="95"/>
      <c r="I27" s="95"/>
    </row>
    <row r="28" spans="1:9">
      <c r="G28" s="95"/>
      <c r="H28" s="95"/>
      <c r="I28" s="95"/>
    </row>
    <row r="29" spans="1:9" s="14" customFormat="1">
      <c r="A29" s="461"/>
      <c r="B29" s="462"/>
      <c r="C29" s="463"/>
      <c r="D29" s="62"/>
      <c r="E29" s="62"/>
      <c r="F29" s="62"/>
      <c r="G29" s="62"/>
      <c r="H29" s="62"/>
      <c r="I29" s="62"/>
    </row>
    <row r="30" spans="1:9" s="14" customFormat="1">
      <c r="A30" s="461"/>
      <c r="B30" s="79"/>
      <c r="C30" s="463"/>
      <c r="D30" s="62"/>
      <c r="E30" s="62"/>
      <c r="F30" s="62"/>
      <c r="G30" s="49"/>
      <c r="H30" s="49"/>
      <c r="I30" s="49"/>
    </row>
    <row r="41" spans="1:9" s="14" customFormat="1" ht="6.9" customHeight="1">
      <c r="A41" s="223"/>
      <c r="B41" s="82"/>
      <c r="C41" s="56"/>
      <c r="D41" s="187"/>
      <c r="E41" s="187"/>
      <c r="F41" s="187"/>
      <c r="G41" s="187"/>
      <c r="H41" s="187"/>
      <c r="I41" s="187"/>
    </row>
    <row r="42" spans="1:9" s="14" customFormat="1">
      <c r="A42" s="223"/>
      <c r="B42" s="530"/>
      <c r="C42" s="56"/>
      <c r="D42" s="15"/>
      <c r="E42" s="15"/>
      <c r="F42" s="15"/>
      <c r="G42" s="15"/>
      <c r="H42" s="15"/>
      <c r="I42" s="15"/>
    </row>
    <row r="43" spans="1:9" s="14" customFormat="1">
      <c r="A43" s="86"/>
      <c r="B43" s="520"/>
      <c r="C43" s="460"/>
      <c r="D43" s="93"/>
      <c r="E43" s="93"/>
      <c r="F43" s="93"/>
      <c r="G43" s="93"/>
      <c r="H43" s="93"/>
      <c r="I43" s="93"/>
    </row>
    <row r="44" spans="1:9" s="14" customFormat="1">
      <c r="A44" s="86"/>
      <c r="B44" s="475"/>
      <c r="C44" s="119"/>
      <c r="D44" s="93"/>
      <c r="E44" s="93"/>
      <c r="F44" s="93"/>
      <c r="G44" s="93"/>
      <c r="H44" s="93"/>
      <c r="I44" s="93"/>
    </row>
    <row r="45" spans="1:9" s="14" customFormat="1">
      <c r="A45" s="86"/>
      <c r="B45" s="531"/>
      <c r="C45" s="120"/>
      <c r="D45" s="93"/>
      <c r="E45" s="93"/>
      <c r="F45" s="93"/>
      <c r="G45" s="93"/>
      <c r="H45" s="93"/>
      <c r="I45" s="93"/>
    </row>
    <row r="46" spans="1:9" s="14" customFormat="1">
      <c r="A46" s="86"/>
      <c r="B46" s="180"/>
      <c r="C46" s="120"/>
      <c r="D46" s="251"/>
      <c r="E46" s="251"/>
      <c r="F46" s="251"/>
      <c r="G46" s="251"/>
      <c r="H46" s="508"/>
      <c r="I46" s="508"/>
    </row>
    <row r="47" spans="1:9" s="14" customFormat="1">
      <c r="A47" s="86"/>
      <c r="B47" s="180"/>
      <c r="C47" s="120"/>
      <c r="D47" s="251"/>
      <c r="E47" s="251"/>
      <c r="F47" s="251"/>
      <c r="G47" s="251"/>
      <c r="H47" s="508"/>
      <c r="I47" s="508"/>
    </row>
    <row r="48" spans="1:9" s="14" customFormat="1">
      <c r="A48" s="86"/>
      <c r="B48" s="180"/>
      <c r="C48" s="120"/>
      <c r="D48" s="243"/>
      <c r="E48" s="243"/>
      <c r="F48" s="251"/>
      <c r="G48" s="243"/>
      <c r="H48" s="518"/>
      <c r="I48" s="518"/>
    </row>
    <row r="49" spans="1:9" s="14" customFormat="1">
      <c r="A49" s="86"/>
      <c r="B49" s="180"/>
      <c r="C49" s="460"/>
      <c r="D49" s="237"/>
      <c r="E49" s="237"/>
      <c r="F49" s="256"/>
      <c r="G49" s="237"/>
      <c r="H49" s="518"/>
      <c r="I49" s="518"/>
    </row>
    <row r="50" spans="1:9" s="14" customFormat="1">
      <c r="A50" s="86"/>
      <c r="B50" s="180"/>
      <c r="C50" s="120"/>
      <c r="D50" s="236"/>
      <c r="E50" s="236"/>
      <c r="F50" s="236"/>
      <c r="G50" s="236"/>
      <c r="H50" s="518"/>
      <c r="I50" s="518"/>
    </row>
    <row r="51" spans="1:9" s="14" customFormat="1">
      <c r="A51" s="86"/>
      <c r="B51" s="180"/>
      <c r="C51" s="460"/>
      <c r="D51" s="243"/>
      <c r="E51" s="243"/>
      <c r="F51" s="236"/>
      <c r="G51" s="243"/>
      <c r="H51" s="468"/>
      <c r="I51" s="468"/>
    </row>
    <row r="52" spans="1:9" s="14" customFormat="1">
      <c r="A52" s="85"/>
      <c r="B52" s="474"/>
      <c r="C52" s="460"/>
      <c r="D52" s="498"/>
      <c r="E52" s="498"/>
      <c r="F52" s="498"/>
      <c r="G52" s="498"/>
      <c r="H52" s="498"/>
      <c r="I52" s="498"/>
    </row>
    <row r="53" spans="1:9" s="14" customFormat="1" ht="9.9" customHeight="1">
      <c r="A53" s="85"/>
      <c r="B53" s="474"/>
      <c r="C53" s="460"/>
      <c r="D53" s="107"/>
      <c r="E53" s="107"/>
      <c r="F53" s="107"/>
      <c r="G53" s="107"/>
      <c r="H53" s="107"/>
      <c r="I53" s="107"/>
    </row>
    <row r="54" spans="1:9" s="14" customFormat="1">
      <c r="A54" s="121"/>
      <c r="B54" s="474"/>
      <c r="C54" s="460"/>
      <c r="D54" s="87"/>
      <c r="E54" s="87"/>
      <c r="F54" s="87"/>
      <c r="G54" s="87"/>
      <c r="H54" s="87"/>
      <c r="I54" s="87"/>
    </row>
    <row r="55" spans="1:9" s="14" customFormat="1">
      <c r="A55" s="121"/>
      <c r="B55" s="112"/>
      <c r="C55" s="460"/>
      <c r="D55" s="235"/>
      <c r="E55" s="235"/>
      <c r="F55" s="237"/>
      <c r="G55" s="235"/>
      <c r="H55" s="235"/>
      <c r="I55" s="235"/>
    </row>
    <row r="56" spans="1:9" s="14" customFormat="1">
      <c r="A56" s="121"/>
      <c r="B56" s="112"/>
      <c r="C56" s="460"/>
      <c r="D56" s="237"/>
      <c r="E56" s="237"/>
      <c r="F56" s="237"/>
      <c r="G56" s="237"/>
      <c r="H56" s="235"/>
      <c r="I56" s="235"/>
    </row>
    <row r="57" spans="1:9" s="14" customFormat="1">
      <c r="A57" s="121"/>
      <c r="B57" s="112"/>
      <c r="C57" s="460"/>
      <c r="D57" s="241"/>
      <c r="E57" s="241"/>
      <c r="F57" s="240"/>
      <c r="G57" s="240"/>
      <c r="H57" s="240"/>
      <c r="I57" s="240"/>
    </row>
    <row r="58" spans="1:9" s="14" customFormat="1">
      <c r="A58" s="85"/>
      <c r="B58" s="474"/>
      <c r="C58" s="460"/>
      <c r="D58" s="241"/>
      <c r="E58" s="241"/>
      <c r="F58" s="240"/>
      <c r="G58" s="241"/>
      <c r="H58" s="241"/>
      <c r="I58" s="241"/>
    </row>
    <row r="59" spans="1:9" s="14" customFormat="1" ht="9.9" customHeight="1">
      <c r="A59" s="86"/>
      <c r="B59" s="531"/>
      <c r="C59" s="120"/>
      <c r="D59" s="452"/>
      <c r="E59" s="452"/>
      <c r="F59" s="452"/>
      <c r="G59" s="452"/>
      <c r="H59" s="452"/>
      <c r="I59" s="452"/>
    </row>
    <row r="60" spans="1:9" s="14" customFormat="1">
      <c r="A60" s="85"/>
      <c r="B60" s="474"/>
      <c r="C60" s="460"/>
      <c r="D60" s="235"/>
      <c r="E60" s="235"/>
      <c r="F60" s="235"/>
      <c r="G60" s="235"/>
      <c r="H60" s="235"/>
      <c r="I60" s="235"/>
    </row>
    <row r="61" spans="1:9" s="14" customFormat="1">
      <c r="A61" s="85"/>
      <c r="B61" s="112"/>
      <c r="C61" s="460"/>
      <c r="D61" s="235"/>
      <c r="E61" s="235"/>
      <c r="F61" s="237"/>
      <c r="G61" s="235"/>
      <c r="H61" s="235"/>
      <c r="I61" s="235"/>
    </row>
    <row r="62" spans="1:9" s="14" customFormat="1">
      <c r="A62" s="85"/>
      <c r="B62" s="112"/>
      <c r="C62" s="460"/>
      <c r="D62" s="237"/>
      <c r="E62" s="237"/>
      <c r="F62" s="237"/>
      <c r="G62" s="237"/>
      <c r="H62" s="237"/>
      <c r="I62" s="237"/>
    </row>
    <row r="63" spans="1:9" s="14" customFormat="1">
      <c r="A63" s="459"/>
      <c r="B63" s="471"/>
      <c r="C63" s="426"/>
      <c r="D63" s="240"/>
      <c r="E63" s="240"/>
      <c r="F63" s="240"/>
      <c r="G63" s="240"/>
      <c r="H63" s="240"/>
      <c r="I63" s="240"/>
    </row>
    <row r="64" spans="1:9" s="14" customFormat="1">
      <c r="A64" s="85"/>
      <c r="B64" s="474"/>
      <c r="C64" s="460"/>
      <c r="D64" s="241"/>
      <c r="E64" s="241"/>
      <c r="F64" s="240"/>
      <c r="G64" s="241"/>
      <c r="H64" s="241"/>
      <c r="I64" s="241"/>
    </row>
    <row r="65" spans="1:9" s="14" customFormat="1">
      <c r="A65" s="85"/>
      <c r="B65" s="109"/>
      <c r="C65" s="90"/>
      <c r="D65" s="241"/>
      <c r="E65" s="241"/>
      <c r="F65" s="241"/>
      <c r="G65" s="241"/>
      <c r="H65" s="241"/>
      <c r="I65" s="241"/>
    </row>
    <row r="66" spans="1:9" s="14" customFormat="1">
      <c r="A66" s="189"/>
      <c r="B66" s="532"/>
      <c r="C66" s="188"/>
      <c r="D66" s="54"/>
      <c r="E66" s="54"/>
      <c r="F66" s="54"/>
      <c r="G66" s="238"/>
      <c r="H66" s="54"/>
      <c r="I66" s="54"/>
    </row>
    <row r="67" spans="1:9" s="14" customFormat="1">
      <c r="A67" s="591"/>
      <c r="B67" s="592"/>
      <c r="C67" s="71"/>
      <c r="D67" s="54"/>
      <c r="E67" s="54"/>
      <c r="F67" s="54"/>
      <c r="G67" s="54"/>
      <c r="H67" s="54"/>
      <c r="I67" s="54"/>
    </row>
    <row r="68" spans="1:9" s="14" customFormat="1" ht="9.9" customHeight="1">
      <c r="A68" s="223"/>
      <c r="B68" s="82"/>
      <c r="C68" s="56"/>
      <c r="D68" s="53"/>
      <c r="E68" s="53"/>
      <c r="F68" s="53"/>
      <c r="G68" s="235"/>
      <c r="H68" s="53"/>
      <c r="I68" s="53"/>
    </row>
    <row r="69" spans="1:9" s="14" customFormat="1">
      <c r="A69" s="424"/>
      <c r="B69" s="171"/>
      <c r="C69" s="52"/>
      <c r="D69" s="535"/>
      <c r="E69" s="535"/>
      <c r="F69" s="535"/>
      <c r="G69" s="535"/>
      <c r="H69" s="535"/>
      <c r="I69" s="535"/>
    </row>
    <row r="70" spans="1:9" s="14" customFormat="1">
      <c r="A70" s="86"/>
      <c r="B70" s="533"/>
      <c r="C70" s="139"/>
      <c r="D70" s="535"/>
      <c r="E70" s="535"/>
      <c r="F70" s="535"/>
      <c r="G70" s="535"/>
      <c r="H70" s="535"/>
      <c r="I70" s="535"/>
    </row>
    <row r="71" spans="1:9" s="14" customFormat="1">
      <c r="A71" s="424"/>
      <c r="B71" s="534"/>
      <c r="C71" s="138"/>
      <c r="D71" s="535"/>
      <c r="E71" s="535"/>
      <c r="F71" s="535"/>
      <c r="G71" s="535"/>
      <c r="H71" s="535"/>
      <c r="I71" s="535"/>
    </row>
    <row r="72" spans="1:9" s="14" customFormat="1">
      <c r="A72" s="424"/>
      <c r="B72" s="475"/>
      <c r="C72" s="52"/>
      <c r="D72" s="535"/>
      <c r="E72" s="535"/>
      <c r="F72" s="535"/>
      <c r="G72" s="535"/>
      <c r="H72" s="535"/>
      <c r="I72" s="535"/>
    </row>
    <row r="73" spans="1:9" s="14" customFormat="1">
      <c r="A73" s="424"/>
      <c r="B73" s="171"/>
      <c r="C73" s="523"/>
      <c r="D73" s="535"/>
      <c r="E73" s="535"/>
      <c r="F73" s="535"/>
      <c r="G73" s="535"/>
      <c r="H73" s="535"/>
      <c r="I73" s="535"/>
    </row>
    <row r="74" spans="1:9" s="14" customFormat="1">
      <c r="A74" s="424"/>
      <c r="B74" s="84"/>
      <c r="C74" s="460"/>
      <c r="D74" s="243"/>
      <c r="E74" s="243"/>
      <c r="F74" s="243"/>
      <c r="G74" s="236"/>
      <c r="H74" s="243"/>
      <c r="I74" s="243"/>
    </row>
    <row r="75" spans="1:9" s="14" customFormat="1">
      <c r="A75" s="424"/>
      <c r="B75" s="171"/>
      <c r="C75" s="547"/>
      <c r="D75" s="242"/>
      <c r="E75" s="242"/>
      <c r="F75" s="242"/>
      <c r="G75" s="238"/>
      <c r="H75" s="242"/>
      <c r="I75" s="242"/>
    </row>
    <row r="76" spans="1:9" s="14" customFormat="1" ht="9.9" customHeight="1">
      <c r="A76" s="223"/>
      <c r="B76" s="84"/>
      <c r="C76" s="460"/>
      <c r="D76" s="49"/>
      <c r="E76" s="49"/>
      <c r="F76" s="49"/>
      <c r="G76" s="49"/>
      <c r="H76" s="49"/>
      <c r="I76" s="49"/>
    </row>
    <row r="77" spans="1:9" s="14" customFormat="1">
      <c r="A77" s="223"/>
      <c r="B77" s="432"/>
      <c r="C77" s="691"/>
      <c r="D77" s="49"/>
      <c r="E77" s="49"/>
      <c r="F77" s="49"/>
      <c r="G77" s="49"/>
      <c r="H77" s="49"/>
      <c r="I77" s="49"/>
    </row>
    <row r="78" spans="1:9" s="14" customFormat="1">
      <c r="A78" s="223"/>
      <c r="B78" s="84"/>
      <c r="C78" s="460"/>
      <c r="D78" s="237"/>
      <c r="E78" s="237"/>
      <c r="F78" s="237"/>
      <c r="G78" s="235"/>
      <c r="H78" s="237"/>
      <c r="I78" s="237"/>
    </row>
    <row r="79" spans="1:9" s="14" customFormat="1">
      <c r="A79" s="223"/>
      <c r="B79" s="84"/>
      <c r="C79" s="460"/>
      <c r="D79" s="237"/>
      <c r="E79" s="237"/>
      <c r="F79" s="237"/>
      <c r="G79" s="237"/>
      <c r="H79" s="237"/>
      <c r="I79" s="237"/>
    </row>
    <row r="80" spans="1:9" s="14" customFormat="1">
      <c r="A80" s="210"/>
      <c r="B80" s="432"/>
      <c r="C80" s="691"/>
      <c r="D80" s="242"/>
      <c r="E80" s="242"/>
      <c r="F80" s="242"/>
      <c r="G80" s="238"/>
      <c r="H80" s="242"/>
      <c r="I80" s="242"/>
    </row>
    <row r="81" spans="1:9" s="14" customFormat="1">
      <c r="A81" s="223"/>
      <c r="B81" s="109"/>
      <c r="C81" s="56"/>
      <c r="D81" s="240"/>
      <c r="E81" s="240"/>
      <c r="F81" s="240"/>
      <c r="G81" s="241"/>
      <c r="H81" s="240"/>
      <c r="I81" s="240"/>
    </row>
    <row r="82" spans="1:9" s="14" customFormat="1">
      <c r="A82" s="223"/>
      <c r="B82" s="493"/>
      <c r="C82" s="144"/>
      <c r="D82" s="240"/>
      <c r="E82" s="240"/>
      <c r="F82" s="240"/>
      <c r="G82" s="241"/>
      <c r="H82" s="240"/>
      <c r="I82" s="240"/>
    </row>
    <row r="83" spans="1:9" s="14" customFormat="1">
      <c r="A83" s="85"/>
      <c r="B83" s="536"/>
      <c r="C83" s="143"/>
      <c r="D83" s="242"/>
      <c r="E83" s="242"/>
      <c r="F83" s="242"/>
      <c r="G83" s="238"/>
      <c r="H83" s="242"/>
      <c r="I83" s="242"/>
    </row>
    <row r="84" spans="1:9" s="14" customFormat="1" ht="9.9" customHeight="1">
      <c r="A84" s="85"/>
      <c r="B84" s="536"/>
      <c r="C84" s="143"/>
      <c r="D84" s="235"/>
      <c r="E84" s="235"/>
      <c r="F84" s="237"/>
      <c r="G84" s="235"/>
      <c r="H84" s="235"/>
      <c r="I84" s="235"/>
    </row>
    <row r="85" spans="1:9" s="14" customFormat="1">
      <c r="A85" s="537"/>
      <c r="B85" s="462"/>
      <c r="C85" s="538"/>
      <c r="D85" s="62"/>
      <c r="E85" s="62"/>
      <c r="F85" s="62"/>
      <c r="G85" s="62"/>
      <c r="H85" s="62"/>
      <c r="I85" s="62"/>
    </row>
    <row r="86" spans="1:9" s="14" customFormat="1">
      <c r="A86" s="539"/>
      <c r="B86" s="63"/>
      <c r="C86" s="540"/>
      <c r="D86" s="62"/>
      <c r="E86" s="62"/>
      <c r="F86" s="62"/>
      <c r="G86" s="62"/>
      <c r="H86" s="62"/>
      <c r="I86" s="62"/>
    </row>
    <row r="87" spans="1:9" s="14" customFormat="1">
      <c r="A87" s="539"/>
      <c r="B87" s="541"/>
      <c r="C87" s="538"/>
      <c r="D87" s="62"/>
      <c r="E87" s="62"/>
      <c r="F87" s="62"/>
      <c r="G87" s="62"/>
      <c r="H87" s="62"/>
      <c r="I87" s="62"/>
    </row>
    <row r="88" spans="1:9" s="14" customFormat="1">
      <c r="A88" s="539"/>
      <c r="B88" s="464"/>
      <c r="C88" s="540"/>
      <c r="D88" s="62"/>
      <c r="E88" s="62"/>
      <c r="F88" s="62"/>
      <c r="G88" s="62"/>
      <c r="H88" s="62"/>
      <c r="I88" s="62"/>
    </row>
    <row r="89" spans="1:9" s="14" customFormat="1">
      <c r="A89" s="464"/>
      <c r="B89" s="464"/>
      <c r="C89" s="540"/>
      <c r="D89" s="256"/>
      <c r="E89" s="256"/>
      <c r="F89" s="253"/>
      <c r="G89" s="253"/>
      <c r="H89" s="256"/>
      <c r="I89" s="256"/>
    </row>
    <row r="90" spans="1:9" s="14" customFormat="1">
      <c r="A90" s="539"/>
      <c r="B90" s="541"/>
      <c r="C90" s="538"/>
      <c r="D90" s="272"/>
      <c r="E90" s="272"/>
      <c r="F90" s="273"/>
      <c r="G90" s="273"/>
      <c r="H90" s="272"/>
      <c r="I90" s="272"/>
    </row>
    <row r="91" spans="1:9" s="14" customFormat="1">
      <c r="A91" s="539"/>
      <c r="B91" s="63"/>
      <c r="C91" s="540"/>
      <c r="D91" s="272"/>
      <c r="E91" s="272"/>
      <c r="F91" s="273"/>
      <c r="G91" s="273"/>
      <c r="H91" s="272"/>
      <c r="I91" s="272"/>
    </row>
    <row r="92" spans="1:9" s="14" customFormat="1">
      <c r="A92" s="539"/>
      <c r="B92" s="462"/>
      <c r="C92" s="538"/>
      <c r="D92" s="272"/>
      <c r="E92" s="272"/>
      <c r="F92" s="273"/>
      <c r="G92" s="273"/>
      <c r="H92" s="272"/>
      <c r="I92" s="272"/>
    </row>
    <row r="93" spans="1:9">
      <c r="G93" s="95"/>
      <c r="H93" s="95"/>
      <c r="I93" s="95"/>
    </row>
    <row r="94" spans="1:9">
      <c r="G94" s="95"/>
      <c r="H94" s="95"/>
      <c r="I94" s="95"/>
    </row>
    <row r="95" spans="1:9">
      <c r="G95" s="95"/>
      <c r="H95" s="95"/>
      <c r="I95" s="95"/>
    </row>
    <row r="96" spans="1:9">
      <c r="G96" s="95"/>
      <c r="H96" s="95"/>
      <c r="I96" s="95"/>
    </row>
    <row r="97" spans="7:9">
      <c r="G97" s="95"/>
      <c r="H97" s="95"/>
      <c r="I97" s="95"/>
    </row>
    <row r="98" spans="7:9">
      <c r="G98" s="95"/>
      <c r="H98" s="95"/>
      <c r="I98" s="95"/>
    </row>
    <row r="99" spans="7:9">
      <c r="G99" s="95"/>
      <c r="H99" s="95"/>
      <c r="I99" s="95"/>
    </row>
  </sheetData>
  <autoFilter ref="A14:I14">
    <filterColumn colId="4"/>
    <filterColumn colId="8"/>
  </autoFilter>
  <mergeCells count="3">
    <mergeCell ref="A1:H1"/>
    <mergeCell ref="A2:H2"/>
    <mergeCell ref="A3:H3"/>
  </mergeCells>
  <printOptions horizontalCentered="1"/>
  <pageMargins left="0.55118110236220474" right="0.55118110236220474" top="0.74803149606299213" bottom="1.5748031496062993" header="0.51181102362204722" footer="1.1811023622047245"/>
  <pageSetup paperSize="9" scale="93" firstPageNumber="26" fitToHeight="0" orientation="portrait" blackAndWhite="1" useFirstPageNumber="1" r:id="rId1"/>
  <headerFooter alignWithMargins="0">
    <oddHeader xml:space="preserve">&amp;C   </oddHeader>
    <oddFooter>&amp;C&amp;"Times New Roman,Bold"   &amp;P</oddFooter>
  </headerFooter>
</worksheet>
</file>

<file path=xl/worksheets/sheet3.xml><?xml version="1.0" encoding="utf-8"?>
<worksheet xmlns="http://schemas.openxmlformats.org/spreadsheetml/2006/main" xmlns:r="http://schemas.openxmlformats.org/officeDocument/2006/relationships">
  <sheetPr syncVertical="1" syncRef="A28" transitionEvaluation="1" codeName="Sheet7">
    <tabColor theme="9" tint="-0.249977111117893"/>
  </sheetPr>
  <dimension ref="A1:I48"/>
  <sheetViews>
    <sheetView view="pageBreakPreview" topLeftCell="A28" zoomScale="115" zoomScaleNormal="105" zoomScaleSheetLayoutView="115" workbookViewId="0">
      <selection activeCell="K8" sqref="K8"/>
    </sheetView>
  </sheetViews>
  <sheetFormatPr defaultColWidth="9.109375" defaultRowHeight="13.2"/>
  <cols>
    <col min="1" max="1" width="6.44140625" style="131" customWidth="1"/>
    <col min="2" max="2" width="8.109375" style="132" customWidth="1"/>
    <col min="3" max="3" width="39.6640625" style="214" customWidth="1"/>
    <col min="4" max="4" width="5.6640625" style="214" customWidth="1"/>
    <col min="5" max="5" width="9.44140625" style="214" hidden="1" customWidth="1"/>
    <col min="6" max="8" width="9.6640625" style="214" customWidth="1"/>
    <col min="9" max="9" width="3.109375" style="214" customWidth="1"/>
    <col min="10" max="16384" width="9.109375" style="214"/>
  </cols>
  <sheetData>
    <row r="1" spans="1:9" ht="12.6" customHeight="1">
      <c r="A1" s="914" t="s">
        <v>137</v>
      </c>
      <c r="B1" s="914"/>
      <c r="C1" s="914"/>
      <c r="D1" s="914"/>
      <c r="E1" s="914"/>
      <c r="F1" s="914"/>
      <c r="G1" s="914"/>
      <c r="H1" s="914"/>
      <c r="I1" s="545"/>
    </row>
    <row r="2" spans="1:9" ht="11.4" customHeight="1">
      <c r="A2" s="914" t="s">
        <v>208</v>
      </c>
      <c r="B2" s="914"/>
      <c r="C2" s="914"/>
      <c r="D2" s="914"/>
      <c r="E2" s="914"/>
      <c r="F2" s="914"/>
      <c r="G2" s="914"/>
      <c r="H2" s="914"/>
      <c r="I2" s="545"/>
    </row>
    <row r="3" spans="1:9">
      <c r="A3" s="908" t="s">
        <v>371</v>
      </c>
      <c r="B3" s="908"/>
      <c r="C3" s="908"/>
      <c r="D3" s="908"/>
      <c r="E3" s="908"/>
      <c r="F3" s="908"/>
      <c r="G3" s="908"/>
      <c r="H3" s="908"/>
      <c r="I3" s="542"/>
    </row>
    <row r="4" spans="1:9" ht="13.8">
      <c r="A4" s="34"/>
      <c r="B4" s="909"/>
      <c r="C4" s="909"/>
      <c r="D4" s="909"/>
      <c r="E4" s="909"/>
      <c r="F4" s="909"/>
      <c r="G4" s="909"/>
      <c r="H4" s="909"/>
      <c r="I4" s="543"/>
    </row>
    <row r="5" spans="1:9">
      <c r="A5" s="34"/>
      <c r="B5" s="30"/>
      <c r="C5" s="30"/>
      <c r="D5" s="35"/>
      <c r="F5" s="36" t="s">
        <v>27</v>
      </c>
      <c r="G5" s="36" t="s">
        <v>28</v>
      </c>
      <c r="H5" s="36" t="s">
        <v>135</v>
      </c>
      <c r="I5" s="33"/>
    </row>
    <row r="6" spans="1:9">
      <c r="A6" s="34"/>
      <c r="B6" s="37" t="s">
        <v>29</v>
      </c>
      <c r="C6" s="30" t="s">
        <v>30</v>
      </c>
      <c r="D6" s="38" t="s">
        <v>73</v>
      </c>
      <c r="F6" s="32">
        <v>422767</v>
      </c>
      <c r="G6" s="32">
        <v>764643</v>
      </c>
      <c r="H6" s="32">
        <f>SUM(F6:G6)</f>
        <v>1187410</v>
      </c>
      <c r="I6" s="32"/>
    </row>
    <row r="7" spans="1:9">
      <c r="A7" s="34"/>
      <c r="B7" s="37" t="s">
        <v>31</v>
      </c>
      <c r="C7" s="39" t="s">
        <v>32</v>
      </c>
      <c r="D7" s="40"/>
      <c r="F7" s="33"/>
      <c r="G7" s="33"/>
      <c r="H7" s="33"/>
      <c r="I7" s="33"/>
    </row>
    <row r="8" spans="1:9">
      <c r="A8" s="34"/>
      <c r="B8" s="37"/>
      <c r="C8" s="39" t="s">
        <v>131</v>
      </c>
      <c r="D8" s="40" t="s">
        <v>73</v>
      </c>
      <c r="F8" s="385">
        <v>0</v>
      </c>
      <c r="G8" s="376">
        <f>H28</f>
        <v>1050000</v>
      </c>
      <c r="H8" s="33">
        <f>SUM(F8:G8)</f>
        <v>1050000</v>
      </c>
      <c r="I8" s="33"/>
    </row>
    <row r="9" spans="1:9" ht="18.75" customHeight="1">
      <c r="A9" s="34"/>
      <c r="B9" s="41" t="s">
        <v>72</v>
      </c>
      <c r="C9" s="30" t="s">
        <v>39</v>
      </c>
      <c r="D9" s="42" t="s">
        <v>73</v>
      </c>
      <c r="F9" s="43">
        <f>SUM(F6:F8)</f>
        <v>422767</v>
      </c>
      <c r="G9" s="43">
        <f>SUM(G6:G8)</f>
        <v>1814643</v>
      </c>
      <c r="H9" s="43">
        <f>SUM(F9:G9)</f>
        <v>2237410</v>
      </c>
      <c r="I9" s="32"/>
    </row>
    <row r="10" spans="1:9">
      <c r="A10" s="34"/>
      <c r="B10" s="37"/>
      <c r="C10" s="30"/>
      <c r="D10" s="31"/>
      <c r="E10" s="31"/>
      <c r="F10" s="31"/>
      <c r="G10" s="38"/>
      <c r="H10" s="31"/>
      <c r="I10" s="31"/>
    </row>
    <row r="11" spans="1:9">
      <c r="A11" s="34"/>
      <c r="B11" s="37" t="s">
        <v>40</v>
      </c>
      <c r="C11" s="30" t="s">
        <v>41</v>
      </c>
      <c r="D11" s="30"/>
      <c r="E11" s="30"/>
      <c r="F11" s="30"/>
      <c r="G11" s="44"/>
      <c r="H11" s="30"/>
      <c r="I11" s="30"/>
    </row>
    <row r="12" spans="1:9" s="1" customFormat="1">
      <c r="A12" s="131"/>
      <c r="B12" s="132"/>
      <c r="C12" s="130"/>
      <c r="D12" s="130"/>
      <c r="E12" s="130"/>
      <c r="F12" s="130"/>
      <c r="G12" s="130"/>
      <c r="H12" s="130"/>
      <c r="I12" s="130"/>
    </row>
    <row r="13" spans="1:9" s="1" customFormat="1" ht="13.95" customHeight="1" thickBot="1">
      <c r="A13" s="45"/>
      <c r="B13" s="910" t="s">
        <v>123</v>
      </c>
      <c r="C13" s="910"/>
      <c r="D13" s="910"/>
      <c r="E13" s="910"/>
      <c r="F13" s="910"/>
      <c r="G13" s="910"/>
      <c r="H13" s="910"/>
      <c r="I13" s="377"/>
    </row>
    <row r="14" spans="1:9" s="1" customFormat="1" ht="14.4" thickTop="1" thickBot="1">
      <c r="A14" s="45"/>
      <c r="B14" s="233"/>
      <c r="C14" s="233" t="s">
        <v>42</v>
      </c>
      <c r="D14" s="233"/>
      <c r="E14" s="233"/>
      <c r="F14" s="233"/>
      <c r="G14" s="233"/>
      <c r="H14" s="46" t="s">
        <v>72</v>
      </c>
      <c r="I14" s="33"/>
    </row>
    <row r="15" spans="1:9" ht="13.8" thickTop="1">
      <c r="C15" s="137" t="s">
        <v>33</v>
      </c>
      <c r="D15" s="250"/>
      <c r="E15" s="237"/>
      <c r="F15" s="237"/>
      <c r="G15" s="237"/>
      <c r="H15" s="145"/>
      <c r="I15" s="145"/>
    </row>
    <row r="16" spans="1:9">
      <c r="A16" s="135" t="s">
        <v>77</v>
      </c>
      <c r="B16" s="136">
        <v>4059</v>
      </c>
      <c r="C16" s="137" t="s">
        <v>174</v>
      </c>
      <c r="D16" s="250"/>
      <c r="E16" s="237"/>
      <c r="F16" s="237"/>
      <c r="G16" s="237"/>
      <c r="H16" s="145"/>
      <c r="I16" s="145"/>
    </row>
    <row r="17" spans="1:9">
      <c r="A17" s="671"/>
      <c r="B17" s="142">
        <v>60</v>
      </c>
      <c r="C17" s="140" t="s">
        <v>68</v>
      </c>
      <c r="D17" s="237"/>
      <c r="E17" s="235"/>
      <c r="F17" s="235"/>
      <c r="G17" s="237"/>
      <c r="H17" s="235"/>
      <c r="I17" s="235"/>
    </row>
    <row r="18" spans="1:9">
      <c r="B18" s="136">
        <v>60.051000000000002</v>
      </c>
      <c r="C18" s="137" t="s">
        <v>67</v>
      </c>
      <c r="D18" s="237"/>
      <c r="E18" s="237"/>
      <c r="F18" s="237"/>
      <c r="G18" s="237"/>
      <c r="H18" s="237"/>
      <c r="I18" s="237"/>
    </row>
    <row r="19" spans="1:9">
      <c r="B19" s="215">
        <v>3</v>
      </c>
      <c r="C19" s="138" t="s">
        <v>173</v>
      </c>
      <c r="D19" s="237"/>
      <c r="E19" s="235"/>
      <c r="F19" s="235"/>
      <c r="G19" s="235"/>
      <c r="H19" s="235"/>
      <c r="I19" s="235"/>
    </row>
    <row r="20" spans="1:9">
      <c r="A20" s="671"/>
      <c r="B20" s="142">
        <v>45</v>
      </c>
      <c r="C20" s="141" t="s">
        <v>391</v>
      </c>
      <c r="D20" s="237"/>
      <c r="E20" s="235"/>
      <c r="F20" s="235"/>
      <c r="G20" s="235"/>
      <c r="H20" s="235"/>
      <c r="I20" s="235"/>
    </row>
    <row r="21" spans="1:9" ht="28.2" customHeight="1">
      <c r="A21" s="671"/>
      <c r="B21" s="142" t="s">
        <v>395</v>
      </c>
      <c r="C21" s="141" t="s">
        <v>396</v>
      </c>
      <c r="D21" s="250"/>
      <c r="E21" s="235">
        <v>200000</v>
      </c>
      <c r="F21" s="235"/>
      <c r="G21" s="235"/>
      <c r="H21" s="145">
        <f>SUM(E21:G21)</f>
        <v>200000</v>
      </c>
      <c r="I21" s="145"/>
    </row>
    <row r="22" spans="1:9" ht="54.6" customHeight="1">
      <c r="A22" s="671"/>
      <c r="B22" s="142" t="s">
        <v>397</v>
      </c>
      <c r="C22" s="742" t="s">
        <v>425</v>
      </c>
      <c r="D22" s="237"/>
      <c r="E22" s="235">
        <v>200000</v>
      </c>
      <c r="F22" s="235"/>
      <c r="G22" s="235"/>
      <c r="H22" s="235">
        <f>SUM(E22:G22)</f>
        <v>200000</v>
      </c>
      <c r="I22" s="235"/>
    </row>
    <row r="23" spans="1:9" ht="53.4" customHeight="1">
      <c r="A23" s="671"/>
      <c r="B23" s="142" t="s">
        <v>398</v>
      </c>
      <c r="C23" s="141" t="s">
        <v>399</v>
      </c>
      <c r="D23" s="237"/>
      <c r="E23" s="236">
        <v>200000</v>
      </c>
      <c r="F23" s="235"/>
      <c r="G23" s="235"/>
      <c r="H23" s="235">
        <f>SUM(E23:G23)</f>
        <v>200000</v>
      </c>
      <c r="I23" s="243"/>
    </row>
    <row r="24" spans="1:9" ht="39.6">
      <c r="A24" s="671"/>
      <c r="B24" s="142" t="s">
        <v>400</v>
      </c>
      <c r="C24" s="141" t="s">
        <v>401</v>
      </c>
      <c r="D24" s="237"/>
      <c r="E24" s="238">
        <v>250000</v>
      </c>
      <c r="F24" s="235"/>
      <c r="G24" s="235"/>
      <c r="H24" s="235">
        <f>SUM(E24:G24)</f>
        <v>250000</v>
      </c>
      <c r="I24" s="235"/>
    </row>
    <row r="25" spans="1:9" ht="26.4" customHeight="1">
      <c r="A25" s="671"/>
      <c r="B25" s="142" t="s">
        <v>402</v>
      </c>
      <c r="C25" s="141" t="s">
        <v>403</v>
      </c>
      <c r="D25" s="237"/>
      <c r="E25" s="238">
        <v>200000</v>
      </c>
      <c r="F25" s="241"/>
      <c r="G25" s="241"/>
      <c r="H25" s="241">
        <f>SUM(E25:G25)</f>
        <v>200000</v>
      </c>
      <c r="I25" s="235"/>
    </row>
    <row r="26" spans="1:9">
      <c r="A26" s="671" t="s">
        <v>72</v>
      </c>
      <c r="B26" s="142">
        <v>45</v>
      </c>
      <c r="C26" s="141" t="s">
        <v>391</v>
      </c>
      <c r="D26" s="237"/>
      <c r="E26" s="235">
        <f>SUM(E21:E25)</f>
        <v>1050000</v>
      </c>
      <c r="F26" s="235"/>
      <c r="G26" s="235"/>
      <c r="H26" s="235">
        <f>SUM(H21:H25)</f>
        <v>1050000</v>
      </c>
      <c r="I26" s="235"/>
    </row>
    <row r="27" spans="1:9">
      <c r="A27" s="671" t="s">
        <v>72</v>
      </c>
      <c r="B27" s="217" t="s">
        <v>66</v>
      </c>
      <c r="C27" s="141" t="s">
        <v>173</v>
      </c>
      <c r="D27" s="237"/>
      <c r="E27" s="238">
        <f t="shared" ref="E27:H29" si="0">E26</f>
        <v>1050000</v>
      </c>
      <c r="F27" s="238"/>
      <c r="G27" s="238"/>
      <c r="H27" s="238">
        <f t="shared" si="0"/>
        <v>1050000</v>
      </c>
      <c r="I27" s="235"/>
    </row>
    <row r="28" spans="1:9">
      <c r="A28" s="671" t="s">
        <v>72</v>
      </c>
      <c r="B28" s="146">
        <v>60.051000000000002</v>
      </c>
      <c r="C28" s="147" t="s">
        <v>67</v>
      </c>
      <c r="D28" s="237"/>
      <c r="E28" s="241">
        <f t="shared" si="0"/>
        <v>1050000</v>
      </c>
      <c r="F28" s="241"/>
      <c r="G28" s="241"/>
      <c r="H28" s="241">
        <f t="shared" si="0"/>
        <v>1050000</v>
      </c>
      <c r="I28" s="235"/>
    </row>
    <row r="29" spans="1:9">
      <c r="A29" s="671" t="s">
        <v>72</v>
      </c>
      <c r="B29" s="142">
        <v>60</v>
      </c>
      <c r="C29" s="141" t="s">
        <v>68</v>
      </c>
      <c r="D29" s="239"/>
      <c r="E29" s="238">
        <f t="shared" si="0"/>
        <v>1050000</v>
      </c>
      <c r="F29" s="238"/>
      <c r="G29" s="238"/>
      <c r="H29" s="151">
        <f t="shared" si="0"/>
        <v>1050000</v>
      </c>
      <c r="I29" s="145"/>
    </row>
    <row r="30" spans="1:9">
      <c r="A30" s="671" t="s">
        <v>72</v>
      </c>
      <c r="B30" s="146">
        <v>4059</v>
      </c>
      <c r="C30" s="147" t="s">
        <v>174</v>
      </c>
      <c r="D30" s="741"/>
      <c r="E30" s="741">
        <f>E29</f>
        <v>1050000</v>
      </c>
      <c r="F30" s="741"/>
      <c r="G30" s="741"/>
      <c r="H30" s="741">
        <f t="shared" ref="H30" si="1">H29</f>
        <v>1050000</v>
      </c>
      <c r="I30" s="216"/>
    </row>
    <row r="31" spans="1:9">
      <c r="A31" s="148" t="s">
        <v>72</v>
      </c>
      <c r="B31" s="149"/>
      <c r="C31" s="150" t="s">
        <v>33</v>
      </c>
      <c r="D31" s="741"/>
      <c r="E31" s="741">
        <f t="shared" ref="E31" si="2">E30</f>
        <v>1050000</v>
      </c>
      <c r="F31" s="741"/>
      <c r="G31" s="741"/>
      <c r="H31" s="741">
        <f t="shared" ref="H31" si="3">H30</f>
        <v>1050000</v>
      </c>
      <c r="I31" s="216"/>
    </row>
    <row r="32" spans="1:9">
      <c r="A32" s="148" t="s">
        <v>72</v>
      </c>
      <c r="B32" s="149"/>
      <c r="C32" s="150" t="s">
        <v>73</v>
      </c>
      <c r="D32" s="741"/>
      <c r="E32" s="741">
        <f>E31</f>
        <v>1050000</v>
      </c>
      <c r="F32" s="741"/>
      <c r="G32" s="741"/>
      <c r="H32" s="741">
        <f t="shared" ref="H32" si="4">H31</f>
        <v>1050000</v>
      </c>
      <c r="I32" s="216"/>
    </row>
    <row r="33" spans="1:9">
      <c r="A33" s="743"/>
      <c r="B33" s="744"/>
      <c r="C33" s="745"/>
      <c r="D33" s="216"/>
      <c r="E33" s="216"/>
      <c r="F33" s="216"/>
      <c r="G33" s="216"/>
      <c r="H33" s="216"/>
      <c r="I33" s="216"/>
    </row>
    <row r="34" spans="1:9">
      <c r="A34" s="915" t="s">
        <v>487</v>
      </c>
      <c r="B34" s="915"/>
      <c r="C34" s="915"/>
      <c r="D34" s="915"/>
      <c r="E34" s="915"/>
      <c r="F34" s="915"/>
      <c r="G34" s="915"/>
      <c r="H34" s="915"/>
      <c r="I34" s="216"/>
    </row>
    <row r="35" spans="1:9">
      <c r="A35" s="915"/>
      <c r="B35" s="915"/>
      <c r="C35" s="915"/>
      <c r="D35" s="915"/>
      <c r="E35" s="915"/>
      <c r="F35" s="915"/>
      <c r="G35" s="915"/>
      <c r="H35" s="915"/>
      <c r="I35" s="216"/>
    </row>
    <row r="36" spans="1:9">
      <c r="A36" s="544"/>
      <c r="B36" s="142"/>
      <c r="C36" s="133"/>
      <c r="D36" s="216"/>
      <c r="E36" s="216"/>
      <c r="F36" s="216"/>
      <c r="G36" s="216"/>
      <c r="H36" s="216"/>
      <c r="I36" s="216"/>
    </row>
    <row r="37" spans="1:9">
      <c r="A37" s="544"/>
      <c r="B37" s="142"/>
      <c r="C37" s="133"/>
      <c r="D37" s="216"/>
      <c r="E37" s="216"/>
      <c r="F37" s="216"/>
      <c r="G37" s="216"/>
      <c r="H37" s="216"/>
      <c r="I37" s="216"/>
    </row>
    <row r="38" spans="1:9">
      <c r="A38" s="544"/>
      <c r="B38" s="142"/>
      <c r="C38" s="216"/>
      <c r="D38" s="216"/>
      <c r="E38" s="216"/>
      <c r="F38" s="216"/>
      <c r="G38" s="216"/>
      <c r="H38" s="216"/>
      <c r="I38" s="216"/>
    </row>
    <row r="39" spans="1:9">
      <c r="A39" s="544"/>
      <c r="B39" s="142"/>
      <c r="C39" s="216"/>
      <c r="D39" s="216"/>
      <c r="E39" s="216"/>
      <c r="F39" s="216"/>
      <c r="G39" s="216"/>
      <c r="H39" s="216"/>
      <c r="I39" s="216"/>
    </row>
    <row r="40" spans="1:9">
      <c r="A40" s="544"/>
      <c r="B40" s="142"/>
      <c r="C40" s="216"/>
      <c r="D40" s="216"/>
      <c r="E40" s="216"/>
      <c r="F40" s="216"/>
      <c r="G40" s="216"/>
      <c r="H40" s="216"/>
      <c r="I40" s="216"/>
    </row>
    <row r="41" spans="1:9">
      <c r="A41" s="544"/>
      <c r="B41" s="142"/>
      <c r="C41" s="216"/>
      <c r="D41" s="216"/>
      <c r="E41" s="216"/>
      <c r="F41" s="216"/>
      <c r="G41" s="216"/>
      <c r="H41" s="216"/>
      <c r="I41" s="216"/>
    </row>
    <row r="42" spans="1:9">
      <c r="A42" s="544"/>
      <c r="B42" s="913"/>
      <c r="C42" s="913"/>
      <c r="D42" s="216"/>
      <c r="E42" s="216"/>
      <c r="F42" s="216"/>
      <c r="G42" s="216"/>
      <c r="H42" s="216"/>
      <c r="I42" s="216"/>
    </row>
    <row r="43" spans="1:9">
      <c r="A43" s="544"/>
      <c r="B43" s="913"/>
      <c r="C43" s="913"/>
      <c r="D43" s="216"/>
      <c r="E43" s="216"/>
      <c r="F43" s="216"/>
      <c r="G43" s="216"/>
      <c r="H43" s="216"/>
      <c r="I43" s="216"/>
    </row>
    <row r="44" spans="1:9">
      <c r="A44" s="544"/>
      <c r="B44" s="913"/>
      <c r="C44" s="913"/>
      <c r="D44" s="216"/>
      <c r="E44" s="216"/>
      <c r="F44" s="216"/>
      <c r="G44" s="216"/>
      <c r="H44" s="216"/>
      <c r="I44" s="216"/>
    </row>
    <row r="45" spans="1:9">
      <c r="A45" s="544"/>
      <c r="B45" s="142"/>
      <c r="C45" s="216"/>
      <c r="D45" s="216"/>
      <c r="E45" s="216"/>
      <c r="F45" s="216"/>
      <c r="G45" s="216"/>
      <c r="H45" s="216"/>
      <c r="I45" s="216"/>
    </row>
    <row r="46" spans="1:9">
      <c r="A46" s="544"/>
      <c r="B46" s="142"/>
      <c r="C46" s="216"/>
      <c r="D46" s="216"/>
      <c r="E46" s="216"/>
      <c r="F46" s="216"/>
      <c r="G46" s="216"/>
      <c r="H46" s="216"/>
      <c r="I46" s="216"/>
    </row>
    <row r="47" spans="1:9">
      <c r="A47" s="544"/>
      <c r="B47" s="142"/>
      <c r="C47" s="216"/>
      <c r="D47" s="216"/>
      <c r="E47" s="216"/>
      <c r="F47" s="216"/>
      <c r="G47" s="216"/>
      <c r="H47" s="216"/>
      <c r="I47" s="216"/>
    </row>
    <row r="48" spans="1:9">
      <c r="A48" s="544"/>
      <c r="B48" s="142"/>
      <c r="C48" s="216"/>
      <c r="D48" s="216"/>
      <c r="E48" s="216"/>
      <c r="F48" s="216"/>
      <c r="G48" s="216"/>
      <c r="H48" s="216"/>
      <c r="I48" s="216"/>
    </row>
  </sheetData>
  <autoFilter ref="A14:I14">
    <filterColumn colId="5"/>
    <filterColumn colId="8"/>
  </autoFilter>
  <mergeCells count="9">
    <mergeCell ref="B42:C42"/>
    <mergeCell ref="B43:C43"/>
    <mergeCell ref="B44:C44"/>
    <mergeCell ref="A1:H1"/>
    <mergeCell ref="A2:H2"/>
    <mergeCell ref="A34:H35"/>
    <mergeCell ref="A3:H3"/>
    <mergeCell ref="B4:H4"/>
    <mergeCell ref="B13:H13"/>
  </mergeCells>
  <printOptions horizontalCentered="1"/>
  <pageMargins left="0.55118110236220474" right="0.55118110236220474" top="0.62992125984251968" bottom="1.5748031496062993" header="0.51181102362204722" footer="1.1811023622047245"/>
  <pageSetup paperSize="9" scale="93" fitToHeight="0" orientation="portrait" blackAndWhite="1" useFirstPageNumber="1" r:id="rId1"/>
  <headerFooter alignWithMargins="0">
    <oddHeader xml:space="preserve">&amp;C   </oddHeader>
    <oddFooter>&amp;C&amp;"Times New Roman,Bold"&amp;P</oddFooter>
  </headerFooter>
  <drawing r:id="rId2"/>
  <legacyDrawing r:id="rId3"/>
</worksheet>
</file>

<file path=xl/worksheets/sheet4.xml><?xml version="1.0" encoding="utf-8"?>
<worksheet xmlns="http://schemas.openxmlformats.org/spreadsheetml/2006/main" xmlns:r="http://schemas.openxmlformats.org/officeDocument/2006/relationships">
  <sheetPr syncVertical="1" syncRef="A1" transitionEvaluation="1" codeName="Sheet8">
    <tabColor theme="9" tint="-0.249977111117893"/>
  </sheetPr>
  <dimension ref="A1:I46"/>
  <sheetViews>
    <sheetView view="pageBreakPreview" zoomScaleNormal="115" zoomScaleSheetLayoutView="100" workbookViewId="0">
      <selection activeCell="K54" sqref="K54"/>
    </sheetView>
  </sheetViews>
  <sheetFormatPr defaultColWidth="12.44140625" defaultRowHeight="13.2"/>
  <cols>
    <col min="1" max="1" width="6.44140625" style="105" customWidth="1"/>
    <col min="2" max="2" width="8.109375" style="121" customWidth="1"/>
    <col min="3" max="3" width="39.6640625" style="105" customWidth="1"/>
    <col min="4" max="4" width="5.6640625" style="95" customWidth="1"/>
    <col min="5" max="5" width="9.6640625" style="95" customWidth="1"/>
    <col min="6" max="6" width="9.44140625" style="95" hidden="1" customWidth="1"/>
    <col min="7" max="8" width="9.6640625" style="83" customWidth="1"/>
    <col min="9" max="9" width="4" style="731" customWidth="1"/>
    <col min="10" max="16384" width="12.44140625" style="83"/>
  </cols>
  <sheetData>
    <row r="1" spans="1:9" ht="13.5" customHeight="1">
      <c r="A1" s="917" t="s">
        <v>21</v>
      </c>
      <c r="B1" s="917"/>
      <c r="C1" s="917"/>
      <c r="D1" s="917"/>
      <c r="E1" s="917"/>
      <c r="F1" s="917"/>
      <c r="G1" s="917"/>
      <c r="H1" s="917"/>
      <c r="I1" s="724"/>
    </row>
    <row r="2" spans="1:9" ht="16.2" customHeight="1">
      <c r="A2" s="918" t="s">
        <v>452</v>
      </c>
      <c r="B2" s="918"/>
      <c r="C2" s="918"/>
      <c r="D2" s="918"/>
      <c r="E2" s="918"/>
      <c r="F2" s="918"/>
      <c r="G2" s="918"/>
      <c r="H2" s="918"/>
      <c r="I2" s="725"/>
    </row>
    <row r="3" spans="1:9" ht="14.4" customHeight="1">
      <c r="A3" s="908" t="s">
        <v>372</v>
      </c>
      <c r="B3" s="908"/>
      <c r="C3" s="908"/>
      <c r="D3" s="908"/>
      <c r="E3" s="908"/>
      <c r="F3" s="908"/>
      <c r="G3" s="908"/>
      <c r="H3" s="908"/>
      <c r="I3" s="720"/>
    </row>
    <row r="4" spans="1:9" ht="13.5" customHeight="1">
      <c r="A4" s="34"/>
      <c r="B4" s="909"/>
      <c r="C4" s="909"/>
      <c r="D4" s="909"/>
      <c r="E4" s="909"/>
      <c r="F4" s="909"/>
      <c r="G4" s="909"/>
      <c r="H4" s="909"/>
      <c r="I4" s="350"/>
    </row>
    <row r="5" spans="1:9" ht="13.5" customHeight="1">
      <c r="A5" s="34"/>
      <c r="B5" s="30"/>
      <c r="C5" s="30"/>
      <c r="D5" s="35"/>
      <c r="E5" s="36" t="s">
        <v>27</v>
      </c>
      <c r="G5" s="36" t="s">
        <v>28</v>
      </c>
      <c r="H5" s="36" t="s">
        <v>135</v>
      </c>
      <c r="I5" s="40"/>
    </row>
    <row r="6" spans="1:9" ht="13.5" customHeight="1">
      <c r="A6" s="34"/>
      <c r="B6" s="37" t="s">
        <v>29</v>
      </c>
      <c r="C6" s="30" t="s">
        <v>30</v>
      </c>
      <c r="D6" s="38" t="s">
        <v>73</v>
      </c>
      <c r="E6" s="32">
        <v>270231</v>
      </c>
      <c r="G6" s="32">
        <v>255703</v>
      </c>
      <c r="H6" s="32">
        <f>SUM(E6:G6)</f>
        <v>525934</v>
      </c>
      <c r="I6" s="38"/>
    </row>
    <row r="7" spans="1:9" ht="13.5" customHeight="1">
      <c r="A7" s="34"/>
      <c r="B7" s="37" t="s">
        <v>31</v>
      </c>
      <c r="C7" s="39" t="s">
        <v>32</v>
      </c>
      <c r="D7" s="40"/>
      <c r="E7" s="33"/>
      <c r="G7" s="33"/>
      <c r="H7" s="33"/>
      <c r="I7" s="40"/>
    </row>
    <row r="8" spans="1:9" ht="13.5" customHeight="1">
      <c r="A8" s="34"/>
      <c r="B8" s="37"/>
      <c r="C8" s="39" t="s">
        <v>131</v>
      </c>
      <c r="D8" s="40" t="s">
        <v>73</v>
      </c>
      <c r="E8" s="33">
        <f>H27</f>
        <v>7000</v>
      </c>
      <c r="G8" s="376">
        <f>H41</f>
        <v>5000</v>
      </c>
      <c r="H8" s="33">
        <f>SUM(E8:G8)</f>
        <v>12000</v>
      </c>
      <c r="I8" s="40"/>
    </row>
    <row r="9" spans="1:9">
      <c r="A9" s="34"/>
      <c r="B9" s="41" t="s">
        <v>72</v>
      </c>
      <c r="C9" s="30" t="s">
        <v>39</v>
      </c>
      <c r="D9" s="42" t="s">
        <v>73</v>
      </c>
      <c r="E9" s="43">
        <f>SUM(E6:E8)</f>
        <v>277231</v>
      </c>
      <c r="G9" s="43">
        <f>SUM(G6:G8)</f>
        <v>260703</v>
      </c>
      <c r="H9" s="43">
        <f>SUM(E9:G9)</f>
        <v>537934</v>
      </c>
      <c r="I9" s="38"/>
    </row>
    <row r="10" spans="1:9">
      <c r="A10" s="34"/>
      <c r="B10" s="37"/>
      <c r="C10" s="30"/>
      <c r="D10" s="31"/>
      <c r="E10" s="31"/>
      <c r="F10" s="31"/>
      <c r="G10" s="38"/>
      <c r="H10" s="31"/>
      <c r="I10" s="38"/>
    </row>
    <row r="11" spans="1:9">
      <c r="A11" s="34"/>
      <c r="B11" s="37" t="s">
        <v>40</v>
      </c>
      <c r="C11" s="30" t="s">
        <v>41</v>
      </c>
      <c r="D11" s="30"/>
      <c r="E11" s="30"/>
      <c r="F11" s="30"/>
      <c r="G11" s="44"/>
      <c r="H11" s="30"/>
      <c r="I11" s="44"/>
    </row>
    <row r="12" spans="1:9" s="1" customFormat="1" ht="11.4" customHeight="1">
      <c r="I12" s="551"/>
    </row>
    <row r="13" spans="1:9" s="1" customFormat="1" ht="13.8" thickBot="1">
      <c r="A13" s="45"/>
      <c r="B13" s="910" t="s">
        <v>123</v>
      </c>
      <c r="C13" s="910"/>
      <c r="D13" s="910"/>
      <c r="E13" s="910"/>
      <c r="F13" s="910"/>
      <c r="G13" s="910"/>
      <c r="H13" s="910"/>
      <c r="I13" s="351"/>
    </row>
    <row r="14" spans="1:9" s="1" customFormat="1" ht="14.4" thickTop="1" thickBot="1">
      <c r="A14" s="45"/>
      <c r="B14" s="233"/>
      <c r="C14" s="233" t="s">
        <v>42</v>
      </c>
      <c r="D14" s="233"/>
      <c r="E14" s="233"/>
      <c r="F14" s="233"/>
      <c r="G14" s="233"/>
      <c r="H14" s="46" t="s">
        <v>72</v>
      </c>
      <c r="I14" s="40"/>
    </row>
    <row r="15" spans="1:9" ht="13.95" customHeight="1" thickTop="1">
      <c r="A15" s="155"/>
      <c r="B15" s="156"/>
      <c r="C15" s="553" t="s">
        <v>76</v>
      </c>
      <c r="D15" s="153"/>
      <c r="E15" s="153"/>
      <c r="F15" s="458"/>
      <c r="G15" s="458"/>
      <c r="H15" s="95"/>
      <c r="I15" s="696"/>
    </row>
    <row r="16" spans="1:9" ht="13.95" customHeight="1">
      <c r="A16" s="94" t="s">
        <v>77</v>
      </c>
      <c r="B16" s="89">
        <v>2205</v>
      </c>
      <c r="C16" s="90" t="s">
        <v>19</v>
      </c>
      <c r="D16" s="153"/>
      <c r="E16" s="153"/>
      <c r="F16" s="458"/>
      <c r="G16" s="458"/>
      <c r="H16" s="95"/>
      <c r="I16" s="696"/>
    </row>
    <row r="17" spans="1:9" ht="13.95" customHeight="1">
      <c r="A17" s="94"/>
      <c r="B17" s="115">
        <v>0.10199999999999999</v>
      </c>
      <c r="C17" s="90" t="s">
        <v>99</v>
      </c>
      <c r="D17" s="154"/>
      <c r="E17" s="154"/>
      <c r="F17" s="93"/>
      <c r="G17" s="695"/>
      <c r="H17" s="93"/>
      <c r="I17" s="696"/>
    </row>
    <row r="18" spans="1:9" ht="13.95" customHeight="1">
      <c r="A18" s="94"/>
      <c r="B18" s="474">
        <v>60</v>
      </c>
      <c r="C18" s="460" t="s">
        <v>34</v>
      </c>
      <c r="D18" s="255"/>
      <c r="E18" s="255"/>
      <c r="F18" s="118"/>
      <c r="G18" s="695"/>
      <c r="H18" s="118"/>
      <c r="I18" s="696"/>
    </row>
    <row r="19" spans="1:9" ht="13.95" customHeight="1">
      <c r="A19" s="94"/>
      <c r="B19" s="112" t="s">
        <v>259</v>
      </c>
      <c r="C19" s="460" t="s">
        <v>126</v>
      </c>
      <c r="D19" s="235"/>
      <c r="E19" s="241"/>
      <c r="F19" s="271">
        <v>5000</v>
      </c>
      <c r="G19" s="240"/>
      <c r="H19" s="241">
        <f t="shared" ref="H19" si="0">SUM(F19:G19)</f>
        <v>5000</v>
      </c>
      <c r="I19" s="717" t="s">
        <v>430</v>
      </c>
    </row>
    <row r="20" spans="1:9" ht="14.7" customHeight="1">
      <c r="A20" s="94" t="s">
        <v>72</v>
      </c>
      <c r="B20" s="474">
        <v>60</v>
      </c>
      <c r="C20" s="460" t="s">
        <v>34</v>
      </c>
      <c r="D20" s="152"/>
      <c r="E20" s="747"/>
      <c r="F20" s="241">
        <f>SUM(F19:F19)</f>
        <v>5000</v>
      </c>
      <c r="G20" s="240"/>
      <c r="H20" s="241">
        <f>SUM(H19:H19)</f>
        <v>5000</v>
      </c>
      <c r="I20" s="88"/>
    </row>
    <row r="21" spans="1:9" ht="14.7" customHeight="1">
      <c r="A21" s="94"/>
      <c r="B21" s="474"/>
      <c r="C21" s="460"/>
      <c r="D21" s="235"/>
      <c r="E21" s="235"/>
      <c r="F21" s="118"/>
      <c r="G21" s="465"/>
      <c r="H21" s="118"/>
      <c r="I21" s="717"/>
    </row>
    <row r="22" spans="1:9" ht="13.95" customHeight="1">
      <c r="A22" s="554"/>
      <c r="B22" s="474">
        <v>63</v>
      </c>
      <c r="C22" s="460" t="s">
        <v>332</v>
      </c>
      <c r="D22" s="255"/>
      <c r="E22" s="255"/>
      <c r="F22" s="235"/>
      <c r="G22" s="235"/>
      <c r="H22" s="235"/>
      <c r="I22" s="696"/>
    </row>
    <row r="23" spans="1:9" ht="13.95" customHeight="1">
      <c r="A23" s="94"/>
      <c r="B23" s="474" t="s">
        <v>305</v>
      </c>
      <c r="C23" s="460" t="s">
        <v>117</v>
      </c>
      <c r="D23" s="235"/>
      <c r="E23" s="241"/>
      <c r="F23" s="241">
        <v>2000</v>
      </c>
      <c r="G23" s="240"/>
      <c r="H23" s="241">
        <f>SUM(F23:G23)</f>
        <v>2000</v>
      </c>
      <c r="I23" s="709"/>
    </row>
    <row r="24" spans="1:9" ht="13.95" customHeight="1">
      <c r="A24" s="94" t="s">
        <v>72</v>
      </c>
      <c r="B24" s="474">
        <v>63</v>
      </c>
      <c r="C24" s="460" t="s">
        <v>332</v>
      </c>
      <c r="D24" s="235"/>
      <c r="E24" s="241"/>
      <c r="F24" s="241">
        <f t="shared" ref="F24:H24" si="1">F23</f>
        <v>2000</v>
      </c>
      <c r="G24" s="240"/>
      <c r="H24" s="241">
        <f t="shared" si="1"/>
        <v>2000</v>
      </c>
      <c r="I24" s="717"/>
    </row>
    <row r="25" spans="1:9" ht="13.95" customHeight="1">
      <c r="A25" s="123" t="s">
        <v>72</v>
      </c>
      <c r="B25" s="555">
        <v>0.10199999999999999</v>
      </c>
      <c r="C25" s="97" t="s">
        <v>99</v>
      </c>
      <c r="D25" s="241"/>
      <c r="E25" s="241"/>
      <c r="F25" s="238">
        <f>F20+F24</f>
        <v>7000</v>
      </c>
      <c r="G25" s="238"/>
      <c r="H25" s="238">
        <f t="shared" ref="H25" si="2">H20+H24</f>
        <v>7000</v>
      </c>
      <c r="I25" s="717"/>
    </row>
    <row r="26" spans="1:9" ht="13.95" customHeight="1">
      <c r="A26" s="94" t="s">
        <v>72</v>
      </c>
      <c r="B26" s="89">
        <v>2205</v>
      </c>
      <c r="C26" s="90" t="s">
        <v>19</v>
      </c>
      <c r="D26" s="238"/>
      <c r="E26" s="238"/>
      <c r="F26" s="238">
        <f>F25</f>
        <v>7000</v>
      </c>
      <c r="G26" s="238"/>
      <c r="H26" s="238">
        <f t="shared" ref="H26:H27" si="3">H25</f>
        <v>7000</v>
      </c>
      <c r="I26" s="717"/>
    </row>
    <row r="27" spans="1:9">
      <c r="A27" s="163" t="s">
        <v>72</v>
      </c>
      <c r="B27" s="111"/>
      <c r="C27" s="556" t="s">
        <v>76</v>
      </c>
      <c r="D27" s="273"/>
      <c r="E27" s="273"/>
      <c r="F27" s="567">
        <f>F26</f>
        <v>7000</v>
      </c>
      <c r="G27" s="567"/>
      <c r="H27" s="567">
        <f t="shared" si="3"/>
        <v>7000</v>
      </c>
      <c r="I27" s="746"/>
    </row>
    <row r="28" spans="1:9">
      <c r="A28" s="94"/>
      <c r="B28" s="84"/>
      <c r="C28" s="90"/>
      <c r="D28" s="253"/>
      <c r="E28" s="253"/>
      <c r="F28" s="235"/>
      <c r="G28" s="235"/>
      <c r="H28" s="235"/>
      <c r="I28" s="717"/>
    </row>
    <row r="29" spans="1:9" ht="13.95" customHeight="1">
      <c r="A29" s="94"/>
      <c r="B29" s="84"/>
      <c r="C29" s="158" t="s">
        <v>33</v>
      </c>
      <c r="D29" s="252"/>
      <c r="E29" s="252"/>
      <c r="F29" s="118"/>
      <c r="G29" s="695"/>
      <c r="H29" s="118"/>
      <c r="I29" s="717"/>
    </row>
    <row r="30" spans="1:9" ht="28.2" customHeight="1">
      <c r="A30" s="94" t="s">
        <v>77</v>
      </c>
      <c r="B30" s="164">
        <v>4202</v>
      </c>
      <c r="C30" s="143" t="s">
        <v>260</v>
      </c>
      <c r="D30" s="243"/>
      <c r="E30" s="243"/>
      <c r="F30" s="93"/>
      <c r="G30" s="695"/>
      <c r="H30" s="93"/>
      <c r="I30" s="431"/>
    </row>
    <row r="31" spans="1:9" ht="13.95" customHeight="1">
      <c r="A31" s="165"/>
      <c r="B31" s="166">
        <v>4</v>
      </c>
      <c r="C31" s="144" t="s">
        <v>19</v>
      </c>
      <c r="D31" s="243"/>
      <c r="E31" s="243"/>
      <c r="F31" s="133"/>
      <c r="G31" s="244"/>
      <c r="H31" s="133"/>
      <c r="I31" s="431"/>
    </row>
    <row r="32" spans="1:9" ht="13.95" customHeight="1">
      <c r="A32" s="165"/>
      <c r="B32" s="557">
        <v>4.8</v>
      </c>
      <c r="C32" s="143" t="s">
        <v>35</v>
      </c>
      <c r="D32" s="243"/>
      <c r="E32" s="243"/>
      <c r="F32" s="176"/>
      <c r="G32" s="465"/>
      <c r="H32" s="176"/>
      <c r="I32" s="717"/>
    </row>
    <row r="33" spans="1:9" ht="13.95" customHeight="1">
      <c r="A33" s="165"/>
      <c r="B33" s="167">
        <v>60</v>
      </c>
      <c r="C33" s="144" t="s">
        <v>67</v>
      </c>
      <c r="D33" s="243"/>
      <c r="E33" s="243"/>
      <c r="F33" s="159"/>
      <c r="G33" s="695"/>
      <c r="H33" s="159"/>
      <c r="I33" s="431"/>
    </row>
    <row r="34" spans="1:9" s="105" customFormat="1">
      <c r="A34" s="165"/>
      <c r="B34" s="117" t="s">
        <v>284</v>
      </c>
      <c r="C34" s="558" t="s">
        <v>391</v>
      </c>
      <c r="D34" s="257"/>
      <c r="E34" s="257"/>
      <c r="F34" s="237"/>
      <c r="G34" s="237"/>
      <c r="H34" s="237"/>
      <c r="I34" s="431"/>
    </row>
    <row r="35" spans="1:9" s="105" customFormat="1">
      <c r="A35" s="165"/>
      <c r="B35" s="117" t="s">
        <v>333</v>
      </c>
      <c r="C35" s="558" t="s">
        <v>334</v>
      </c>
      <c r="D35" s="87"/>
      <c r="E35" s="162"/>
      <c r="F35" s="241">
        <v>5000</v>
      </c>
      <c r="G35" s="240"/>
      <c r="H35" s="241">
        <f t="shared" ref="H35" si="4">SUM(F35:G35)</f>
        <v>5000</v>
      </c>
      <c r="I35" s="699" t="s">
        <v>433</v>
      </c>
    </row>
    <row r="36" spans="1:9">
      <c r="A36" s="165" t="s">
        <v>72</v>
      </c>
      <c r="B36" s="117" t="s">
        <v>284</v>
      </c>
      <c r="C36" s="558" t="s">
        <v>391</v>
      </c>
      <c r="E36" s="232"/>
      <c r="F36" s="241">
        <f>SUM(F35:F35)</f>
        <v>5000</v>
      </c>
      <c r="G36" s="240"/>
      <c r="H36" s="241">
        <f>SUM(H35:H35)</f>
        <v>5000</v>
      </c>
      <c r="I36" s="696"/>
    </row>
    <row r="37" spans="1:9">
      <c r="A37" s="165" t="s">
        <v>72</v>
      </c>
      <c r="B37" s="167">
        <v>60</v>
      </c>
      <c r="C37" s="144" t="s">
        <v>67</v>
      </c>
      <c r="E37" s="232"/>
      <c r="F37" s="241">
        <f>F36</f>
        <v>5000</v>
      </c>
      <c r="G37" s="241"/>
      <c r="H37" s="241">
        <f t="shared" ref="H37" si="5">H36</f>
        <v>5000</v>
      </c>
    </row>
    <row r="38" spans="1:9">
      <c r="A38" s="165" t="s">
        <v>72</v>
      </c>
      <c r="B38" s="557">
        <v>4.8</v>
      </c>
      <c r="C38" s="143" t="s">
        <v>35</v>
      </c>
      <c r="E38" s="232"/>
      <c r="F38" s="238">
        <f t="shared" ref="F38:H41" si="6">F37</f>
        <v>5000</v>
      </c>
      <c r="G38" s="238"/>
      <c r="H38" s="238">
        <f t="shared" ref="H38" si="7">H37</f>
        <v>5000</v>
      </c>
    </row>
    <row r="39" spans="1:9">
      <c r="A39" s="165" t="s">
        <v>72</v>
      </c>
      <c r="B39" s="166">
        <v>4</v>
      </c>
      <c r="C39" s="144" t="s">
        <v>19</v>
      </c>
      <c r="E39" s="232"/>
      <c r="F39" s="241">
        <f t="shared" si="6"/>
        <v>5000</v>
      </c>
      <c r="G39" s="240"/>
      <c r="H39" s="241">
        <f t="shared" si="6"/>
        <v>5000</v>
      </c>
    </row>
    <row r="40" spans="1:9" ht="26.4">
      <c r="A40" s="94" t="s">
        <v>72</v>
      </c>
      <c r="B40" s="164">
        <v>4202</v>
      </c>
      <c r="C40" s="143" t="s">
        <v>260</v>
      </c>
      <c r="D40" s="232"/>
      <c r="E40" s="232"/>
      <c r="F40" s="241">
        <f t="shared" si="6"/>
        <v>5000</v>
      </c>
      <c r="G40" s="240"/>
      <c r="H40" s="241">
        <f t="shared" si="6"/>
        <v>5000</v>
      </c>
    </row>
    <row r="41" spans="1:9">
      <c r="A41" s="163" t="s">
        <v>72</v>
      </c>
      <c r="B41" s="168"/>
      <c r="C41" s="161" t="s">
        <v>33</v>
      </c>
      <c r="D41" s="232"/>
      <c r="E41" s="232"/>
      <c r="F41" s="241">
        <f t="shared" si="6"/>
        <v>5000</v>
      </c>
      <c r="G41" s="240"/>
      <c r="H41" s="241">
        <f t="shared" si="6"/>
        <v>5000</v>
      </c>
    </row>
    <row r="42" spans="1:9">
      <c r="A42" s="163" t="s">
        <v>72</v>
      </c>
      <c r="B42" s="168"/>
      <c r="C42" s="161" t="s">
        <v>73</v>
      </c>
      <c r="D42" s="232"/>
      <c r="E42" s="232"/>
      <c r="F42" s="241">
        <f>F41+F27</f>
        <v>12000</v>
      </c>
      <c r="G42" s="240"/>
      <c r="H42" s="241">
        <f>H41+H27</f>
        <v>12000</v>
      </c>
    </row>
    <row r="44" spans="1:9" ht="15" customHeight="1">
      <c r="A44" s="844" t="s">
        <v>439</v>
      </c>
      <c r="B44" s="862"/>
      <c r="C44" s="573"/>
      <c r="D44" s="838"/>
      <c r="E44" s="838"/>
      <c r="F44" s="838"/>
      <c r="G44" s="575"/>
      <c r="H44" s="575"/>
    </row>
    <row r="45" spans="1:9" ht="15" customHeight="1">
      <c r="A45" s="861" t="s">
        <v>440</v>
      </c>
      <c r="B45" s="844" t="s">
        <v>488</v>
      </c>
      <c r="C45" s="573"/>
      <c r="D45" s="838"/>
      <c r="E45" s="838"/>
      <c r="F45" s="838"/>
      <c r="G45" s="575"/>
      <c r="H45" s="575"/>
    </row>
    <row r="46" spans="1:9" ht="29.4" customHeight="1">
      <c r="A46" s="869" t="s">
        <v>433</v>
      </c>
      <c r="B46" s="916" t="s">
        <v>489</v>
      </c>
      <c r="C46" s="916"/>
      <c r="D46" s="916"/>
      <c r="E46" s="916"/>
      <c r="F46" s="916"/>
      <c r="G46" s="916"/>
      <c r="H46" s="916"/>
    </row>
  </sheetData>
  <autoFilter ref="A14:I35">
    <filterColumn colId="4"/>
    <filterColumn colId="8"/>
  </autoFilter>
  <mergeCells count="6">
    <mergeCell ref="B46:H46"/>
    <mergeCell ref="A1:H1"/>
    <mergeCell ref="A2:H2"/>
    <mergeCell ref="A3:H3"/>
    <mergeCell ref="B4:H4"/>
    <mergeCell ref="B13:H13"/>
  </mergeCells>
  <printOptions horizontalCentered="1"/>
  <pageMargins left="0.55118110236220474" right="0.55118110236220474" top="0.74803149606299213" bottom="1.5748031496062993" header="0.51181102362204722" footer="1.1811023622047245"/>
  <pageSetup paperSize="9" scale="93" firstPageNumber="2" orientation="portrait" blackAndWhite="1" useFirstPageNumber="1" r:id="rId1"/>
  <headerFooter alignWithMargins="0">
    <oddHeader xml:space="preserve">&amp;C   </oddHeader>
    <oddFooter>&amp;C&amp;"Times New Roman,Bold"&amp;P</oddFooter>
  </headerFooter>
</worksheet>
</file>

<file path=xl/worksheets/sheet5.xml><?xml version="1.0" encoding="utf-8"?>
<worksheet xmlns="http://schemas.openxmlformats.org/spreadsheetml/2006/main" xmlns:r="http://schemas.openxmlformats.org/officeDocument/2006/relationships">
  <sheetPr syncVertical="1" syncRef="A70" transitionEvaluation="1" codeName="Sheet11">
    <tabColor theme="9" tint="-0.249977111117893"/>
  </sheetPr>
  <dimension ref="A1:I131"/>
  <sheetViews>
    <sheetView view="pageBreakPreview" topLeftCell="A70" zoomScaleNormal="130" zoomScaleSheetLayoutView="100" workbookViewId="0">
      <selection activeCell="H81" sqref="H81"/>
    </sheetView>
  </sheetViews>
  <sheetFormatPr defaultColWidth="9.109375" defaultRowHeight="13.2"/>
  <cols>
    <col min="1" max="1" width="6.44140625" style="114" customWidth="1"/>
    <col min="2" max="2" width="8.109375" style="98" customWidth="1"/>
    <col min="3" max="3" width="39.6640625" style="185" customWidth="1"/>
    <col min="4" max="4" width="5.6640625" style="95" customWidth="1"/>
    <col min="5" max="5" width="9.6640625" style="95" customWidth="1"/>
    <col min="6" max="6" width="9.44140625" style="95" hidden="1" customWidth="1"/>
    <col min="7" max="8" width="9.6640625" style="83" customWidth="1"/>
    <col min="9" max="9" width="3.88671875" style="83" customWidth="1"/>
    <col min="10" max="16384" width="9.109375" style="83"/>
  </cols>
  <sheetData>
    <row r="1" spans="1:9" ht="14.1" customHeight="1">
      <c r="A1" s="733"/>
      <c r="B1" s="921" t="s">
        <v>63</v>
      </c>
      <c r="C1" s="921"/>
      <c r="D1" s="921"/>
      <c r="E1" s="921"/>
      <c r="F1" s="921"/>
      <c r="G1" s="921"/>
      <c r="H1" s="921"/>
      <c r="I1" s="726"/>
    </row>
    <row r="2" spans="1:9" ht="14.1" customHeight="1">
      <c r="A2" s="733"/>
      <c r="B2" s="921" t="s">
        <v>322</v>
      </c>
      <c r="C2" s="921"/>
      <c r="D2" s="921"/>
      <c r="E2" s="921"/>
      <c r="F2" s="921"/>
      <c r="G2" s="921"/>
      <c r="H2" s="921"/>
      <c r="I2" s="726"/>
    </row>
    <row r="3" spans="1:9">
      <c r="A3" s="908" t="s">
        <v>373</v>
      </c>
      <c r="B3" s="908"/>
      <c r="C3" s="908"/>
      <c r="D3" s="908"/>
      <c r="E3" s="908"/>
      <c r="F3" s="908"/>
      <c r="G3" s="908"/>
      <c r="H3" s="908"/>
      <c r="I3" s="720"/>
    </row>
    <row r="4" spans="1:9" ht="13.8">
      <c r="A4" s="34"/>
      <c r="B4" s="909"/>
      <c r="C4" s="909"/>
      <c r="D4" s="909"/>
      <c r="E4" s="909"/>
      <c r="F4" s="909"/>
      <c r="G4" s="909"/>
      <c r="H4" s="909"/>
      <c r="I4" s="721"/>
    </row>
    <row r="5" spans="1:9">
      <c r="A5" s="34"/>
      <c r="B5" s="30"/>
      <c r="C5" s="30"/>
      <c r="D5" s="35"/>
      <c r="E5" s="36" t="s">
        <v>27</v>
      </c>
      <c r="F5" s="83"/>
      <c r="G5" s="36" t="s">
        <v>28</v>
      </c>
      <c r="H5" s="36" t="s">
        <v>135</v>
      </c>
      <c r="I5" s="33"/>
    </row>
    <row r="6" spans="1:9">
      <c r="A6" s="34"/>
      <c r="B6" s="37" t="s">
        <v>29</v>
      </c>
      <c r="C6" s="30" t="s">
        <v>30</v>
      </c>
      <c r="D6" s="38" t="s">
        <v>73</v>
      </c>
      <c r="E6" s="32">
        <v>13734796</v>
      </c>
      <c r="F6" s="83"/>
      <c r="G6" s="32">
        <v>1653739</v>
      </c>
      <c r="H6" s="32">
        <f>SUM(E6:G6)</f>
        <v>15388535</v>
      </c>
      <c r="I6" s="32"/>
    </row>
    <row r="7" spans="1:9">
      <c r="A7" s="34"/>
      <c r="B7" s="37" t="s">
        <v>31</v>
      </c>
      <c r="C7" s="39" t="s">
        <v>32</v>
      </c>
      <c r="D7" s="40"/>
      <c r="E7" s="33"/>
      <c r="F7" s="83"/>
      <c r="G7" s="33"/>
      <c r="H7" s="33"/>
      <c r="I7" s="33"/>
    </row>
    <row r="8" spans="1:9">
      <c r="A8" s="34"/>
      <c r="B8" s="37"/>
      <c r="C8" s="39" t="s">
        <v>131</v>
      </c>
      <c r="D8" s="40" t="s">
        <v>73</v>
      </c>
      <c r="E8" s="704">
        <f>H41</f>
        <v>18904</v>
      </c>
      <c r="F8" s="83"/>
      <c r="G8" s="376">
        <f>H63</f>
        <v>550000</v>
      </c>
      <c r="H8" s="33">
        <f>SUM(E8:G8)</f>
        <v>568904</v>
      </c>
      <c r="I8" s="33"/>
    </row>
    <row r="9" spans="1:9">
      <c r="A9" s="34"/>
      <c r="B9" s="41" t="s">
        <v>72</v>
      </c>
      <c r="C9" s="30" t="s">
        <v>39</v>
      </c>
      <c r="D9" s="42" t="s">
        <v>73</v>
      </c>
      <c r="E9" s="43">
        <f>SUM(E6:E8)</f>
        <v>13753700</v>
      </c>
      <c r="F9" s="83"/>
      <c r="G9" s="43">
        <f>SUM(G6:G8)</f>
        <v>2203739</v>
      </c>
      <c r="H9" s="43">
        <f>SUM(E9:G9)</f>
        <v>15957439</v>
      </c>
      <c r="I9" s="32"/>
    </row>
    <row r="10" spans="1:9">
      <c r="A10" s="34"/>
      <c r="B10" s="37"/>
      <c r="C10" s="30"/>
      <c r="D10" s="31"/>
      <c r="E10" s="31"/>
      <c r="F10" s="31"/>
      <c r="G10" s="38"/>
      <c r="H10" s="31"/>
      <c r="I10" s="31"/>
    </row>
    <row r="11" spans="1:9">
      <c r="A11" s="32"/>
      <c r="B11" s="73" t="s">
        <v>40</v>
      </c>
      <c r="C11" s="30" t="s">
        <v>41</v>
      </c>
      <c r="D11" s="31"/>
      <c r="E11" s="31"/>
      <c r="F11" s="31"/>
      <c r="G11" s="44"/>
      <c r="H11" s="30"/>
      <c r="I11" s="30"/>
    </row>
    <row r="12" spans="1:9" s="1" customFormat="1" ht="11.4" customHeight="1">
      <c r="A12" s="2"/>
      <c r="B12" s="3"/>
      <c r="C12" s="234"/>
      <c r="D12" s="912"/>
      <c r="E12" s="912"/>
      <c r="F12" s="912"/>
      <c r="G12" s="912"/>
      <c r="H12" s="912"/>
      <c r="I12" s="723"/>
    </row>
    <row r="13" spans="1:9" s="1" customFormat="1" ht="13.8" thickBot="1">
      <c r="A13" s="45"/>
      <c r="B13" s="910" t="s">
        <v>123</v>
      </c>
      <c r="C13" s="910"/>
      <c r="D13" s="910"/>
      <c r="E13" s="910"/>
      <c r="F13" s="910"/>
      <c r="G13" s="910"/>
      <c r="H13" s="910"/>
      <c r="I13" s="377"/>
    </row>
    <row r="14" spans="1:9" s="1" customFormat="1" ht="14.4" thickTop="1" thickBot="1">
      <c r="A14" s="45"/>
      <c r="B14" s="233"/>
      <c r="C14" s="233" t="s">
        <v>42</v>
      </c>
      <c r="D14" s="233"/>
      <c r="E14" s="233"/>
      <c r="F14" s="233"/>
      <c r="G14" s="233"/>
      <c r="H14" s="46" t="s">
        <v>72</v>
      </c>
      <c r="I14" s="33"/>
    </row>
    <row r="15" spans="1:9" ht="13.8" thickTop="1">
      <c r="C15" s="119" t="s">
        <v>76</v>
      </c>
      <c r="D15" s="169"/>
      <c r="E15" s="169"/>
      <c r="F15" s="257"/>
      <c r="G15" s="257"/>
      <c r="H15" s="218"/>
      <c r="I15" s="218"/>
    </row>
    <row r="16" spans="1:9" s="14" customFormat="1" ht="15" customHeight="1">
      <c r="A16" s="733" t="s">
        <v>77</v>
      </c>
      <c r="B16" s="89">
        <v>2202</v>
      </c>
      <c r="C16" s="90" t="s">
        <v>64</v>
      </c>
      <c r="D16" s="49"/>
      <c r="E16" s="49"/>
      <c r="F16" s="451"/>
      <c r="G16" s="451"/>
      <c r="H16" s="49"/>
      <c r="I16" s="49"/>
    </row>
    <row r="17" spans="1:9" s="14" customFormat="1" ht="13.95" customHeight="1">
      <c r="A17" s="733"/>
      <c r="B17" s="108">
        <v>1</v>
      </c>
      <c r="C17" s="460" t="s">
        <v>37</v>
      </c>
      <c r="D17" s="49"/>
      <c r="E17" s="49"/>
      <c r="F17" s="451"/>
      <c r="G17" s="451"/>
      <c r="H17" s="237"/>
      <c r="I17" s="237"/>
    </row>
    <row r="18" spans="1:9">
      <c r="A18" s="733"/>
      <c r="B18" s="221">
        <v>1.8</v>
      </c>
      <c r="C18" s="90" t="s">
        <v>35</v>
      </c>
      <c r="D18" s="255"/>
      <c r="E18" s="255"/>
      <c r="F18" s="422"/>
      <c r="G18" s="422"/>
      <c r="H18" s="220"/>
      <c r="I18" s="220"/>
    </row>
    <row r="19" spans="1:9" ht="14.4" customHeight="1">
      <c r="A19" s="733"/>
      <c r="B19" s="91">
        <v>29</v>
      </c>
      <c r="C19" s="460" t="s">
        <v>262</v>
      </c>
      <c r="D19" s="255"/>
      <c r="E19" s="255"/>
      <c r="F19" s="422"/>
      <c r="G19" s="422"/>
      <c r="H19" s="220"/>
      <c r="I19" s="220"/>
    </row>
    <row r="20" spans="1:9" ht="14.4" customHeight="1">
      <c r="A20" s="733"/>
      <c r="B20" s="91" t="s">
        <v>404</v>
      </c>
      <c r="C20" s="460" t="s">
        <v>405</v>
      </c>
      <c r="D20" s="237"/>
      <c r="E20" s="240"/>
      <c r="F20" s="235">
        <v>11904</v>
      </c>
      <c r="G20" s="237"/>
      <c r="H20" s="235">
        <f>SUM(F20:G20)</f>
        <v>11904</v>
      </c>
      <c r="I20" s="237" t="s">
        <v>430</v>
      </c>
    </row>
    <row r="21" spans="1:9" ht="14.4" customHeight="1">
      <c r="A21" s="733" t="s">
        <v>72</v>
      </c>
      <c r="B21" s="91">
        <v>29</v>
      </c>
      <c r="C21" s="460" t="s">
        <v>262</v>
      </c>
      <c r="D21" s="235"/>
      <c r="E21" s="241"/>
      <c r="F21" s="238">
        <f>F20</f>
        <v>11904</v>
      </c>
      <c r="G21" s="238"/>
      <c r="H21" s="238">
        <f t="shared" ref="H21:H23" si="0">H20</f>
        <v>11904</v>
      </c>
      <c r="I21" s="235"/>
    </row>
    <row r="22" spans="1:9" ht="15.6" customHeight="1">
      <c r="A22" s="733" t="s">
        <v>72</v>
      </c>
      <c r="B22" s="221">
        <v>1.8</v>
      </c>
      <c r="C22" s="90" t="s">
        <v>35</v>
      </c>
      <c r="D22" s="235"/>
      <c r="E22" s="241"/>
      <c r="F22" s="241">
        <f>F21</f>
        <v>11904</v>
      </c>
      <c r="G22" s="241"/>
      <c r="H22" s="241">
        <f t="shared" si="0"/>
        <v>11904</v>
      </c>
      <c r="I22" s="245"/>
    </row>
    <row r="23" spans="1:9" ht="14.4" customHeight="1">
      <c r="A23" s="733" t="s">
        <v>72</v>
      </c>
      <c r="B23" s="108">
        <v>1</v>
      </c>
      <c r="C23" s="460" t="s">
        <v>37</v>
      </c>
      <c r="D23" s="152"/>
      <c r="E23" s="747"/>
      <c r="F23" s="513">
        <f>F22</f>
        <v>11904</v>
      </c>
      <c r="G23" s="513"/>
      <c r="H23" s="513">
        <f t="shared" si="0"/>
        <v>11904</v>
      </c>
      <c r="I23" s="219"/>
    </row>
    <row r="24" spans="1:9" ht="14.4" customHeight="1">
      <c r="A24" s="733"/>
      <c r="B24" s="108"/>
      <c r="C24" s="460"/>
      <c r="D24" s="107"/>
      <c r="E24" s="107"/>
      <c r="F24" s="235"/>
      <c r="G24" s="451"/>
      <c r="H24" s="235"/>
      <c r="I24" s="235"/>
    </row>
    <row r="25" spans="1:9" ht="14.4" customHeight="1">
      <c r="A25" s="733"/>
      <c r="B25" s="108">
        <v>2</v>
      </c>
      <c r="C25" s="460" t="s">
        <v>38</v>
      </c>
      <c r="D25" s="107"/>
      <c r="E25" s="107"/>
      <c r="F25" s="235"/>
      <c r="G25" s="237"/>
      <c r="H25" s="235"/>
      <c r="I25" s="235"/>
    </row>
    <row r="26" spans="1:9" ht="14.7" customHeight="1">
      <c r="A26" s="733"/>
      <c r="B26" s="115">
        <v>2.109</v>
      </c>
      <c r="C26" s="90" t="s">
        <v>169</v>
      </c>
      <c r="D26" s="235"/>
      <c r="E26" s="235"/>
      <c r="F26" s="235"/>
      <c r="G26" s="237"/>
      <c r="H26" s="235"/>
      <c r="I26" s="235"/>
    </row>
    <row r="27" spans="1:9">
      <c r="A27" s="733"/>
      <c r="B27" s="84">
        <v>65</v>
      </c>
      <c r="C27" s="460" t="s">
        <v>263</v>
      </c>
      <c r="D27" s="451"/>
      <c r="E27" s="451"/>
      <c r="F27" s="451"/>
      <c r="G27" s="451"/>
      <c r="H27" s="219"/>
      <c r="I27" s="219"/>
    </row>
    <row r="28" spans="1:9" ht="13.95" customHeight="1">
      <c r="A28" s="733"/>
      <c r="B28" s="112" t="s">
        <v>303</v>
      </c>
      <c r="C28" s="460" t="s">
        <v>406</v>
      </c>
      <c r="D28" s="235"/>
      <c r="E28" s="236"/>
      <c r="F28" s="236">
        <v>1000</v>
      </c>
      <c r="G28" s="243"/>
      <c r="H28" s="236">
        <f>SUM(F28:G28)</f>
        <v>1000</v>
      </c>
      <c r="I28" s="236" t="s">
        <v>433</v>
      </c>
    </row>
    <row r="29" spans="1:9" ht="13.95" customHeight="1">
      <c r="A29" s="733" t="s">
        <v>72</v>
      </c>
      <c r="B29" s="84">
        <v>65</v>
      </c>
      <c r="C29" s="460" t="s">
        <v>263</v>
      </c>
      <c r="D29" s="235"/>
      <c r="E29" s="238"/>
      <c r="F29" s="238">
        <f>SUM(F28:F28)</f>
        <v>1000</v>
      </c>
      <c r="G29" s="242"/>
      <c r="H29" s="238">
        <f>SUM(H28:H28)</f>
        <v>1000</v>
      </c>
      <c r="I29" s="235"/>
    </row>
    <row r="30" spans="1:9">
      <c r="A30" s="733" t="s">
        <v>72</v>
      </c>
      <c r="B30" s="115">
        <v>2.109</v>
      </c>
      <c r="C30" s="90" t="s">
        <v>169</v>
      </c>
      <c r="D30" s="235"/>
      <c r="E30" s="238"/>
      <c r="F30" s="238">
        <f t="shared" ref="F30:H30" si="1">F29</f>
        <v>1000</v>
      </c>
      <c r="G30" s="238"/>
      <c r="H30" s="238">
        <f t="shared" si="1"/>
        <v>1000</v>
      </c>
      <c r="I30" s="235"/>
    </row>
    <row r="31" spans="1:9" ht="13.2" customHeight="1">
      <c r="A31" s="733" t="s">
        <v>72</v>
      </c>
      <c r="B31" s="108">
        <v>2</v>
      </c>
      <c r="C31" s="460" t="s">
        <v>38</v>
      </c>
      <c r="D31" s="465"/>
      <c r="E31" s="313"/>
      <c r="F31" s="313">
        <f>F30</f>
        <v>1000</v>
      </c>
      <c r="G31" s="313"/>
      <c r="H31" s="313">
        <f t="shared" ref="H31" si="2">H30</f>
        <v>1000</v>
      </c>
      <c r="I31" s="172"/>
    </row>
    <row r="32" spans="1:9" ht="13.2" customHeight="1">
      <c r="A32" s="733"/>
      <c r="B32" s="108"/>
      <c r="C32" s="460"/>
      <c r="D32" s="235"/>
      <c r="E32" s="235"/>
      <c r="F32" s="235"/>
      <c r="G32" s="451"/>
      <c r="H32" s="235"/>
      <c r="I32" s="235"/>
    </row>
    <row r="33" spans="1:9" ht="15.6" customHeight="1">
      <c r="A33" s="733"/>
      <c r="B33" s="84">
        <v>80</v>
      </c>
      <c r="C33" s="460" t="s">
        <v>65</v>
      </c>
      <c r="D33" s="235"/>
      <c r="E33" s="235"/>
      <c r="F33" s="235"/>
      <c r="G33" s="237"/>
      <c r="H33" s="235"/>
      <c r="I33" s="235"/>
    </row>
    <row r="34" spans="1:9" ht="15.6" customHeight="1">
      <c r="A34" s="733"/>
      <c r="B34" s="115">
        <v>80.001000000000005</v>
      </c>
      <c r="C34" s="90" t="s">
        <v>54</v>
      </c>
      <c r="D34" s="235"/>
      <c r="E34" s="235"/>
      <c r="F34" s="235"/>
      <c r="G34" s="237"/>
      <c r="H34" s="235"/>
      <c r="I34" s="235"/>
    </row>
    <row r="35" spans="1:9">
      <c r="A35" s="733"/>
      <c r="B35" s="84">
        <v>60</v>
      </c>
      <c r="C35" s="460" t="s">
        <v>34</v>
      </c>
      <c r="D35" s="152"/>
      <c r="E35" s="152"/>
      <c r="F35" s="451"/>
      <c r="G35" s="451"/>
      <c r="H35" s="219"/>
      <c r="I35" s="219"/>
    </row>
    <row r="36" spans="1:9" ht="14.7" customHeight="1">
      <c r="A36" s="733"/>
      <c r="B36" s="112" t="s">
        <v>259</v>
      </c>
      <c r="C36" s="460" t="s">
        <v>126</v>
      </c>
      <c r="D36" s="253"/>
      <c r="E36" s="254"/>
      <c r="F36" s="241">
        <f>1000+5000</f>
        <v>6000</v>
      </c>
      <c r="G36" s="271"/>
      <c r="H36" s="241">
        <f t="shared" ref="H36" si="3">SUM(F36:G36)</f>
        <v>6000</v>
      </c>
      <c r="I36" s="237" t="s">
        <v>434</v>
      </c>
    </row>
    <row r="37" spans="1:9" ht="15" customHeight="1">
      <c r="A37" s="733" t="s">
        <v>72</v>
      </c>
      <c r="B37" s="84">
        <v>60</v>
      </c>
      <c r="C37" s="460" t="s">
        <v>34</v>
      </c>
      <c r="D37" s="237"/>
      <c r="E37" s="240"/>
      <c r="F37" s="241">
        <f>SUM(F36:F36)</f>
        <v>6000</v>
      </c>
      <c r="G37" s="240"/>
      <c r="H37" s="241">
        <f>SUM(H36:H36)</f>
        <v>6000</v>
      </c>
      <c r="I37" s="235"/>
    </row>
    <row r="38" spans="1:9" ht="15" customHeight="1">
      <c r="A38" s="733" t="s">
        <v>72</v>
      </c>
      <c r="B38" s="115">
        <v>80.001000000000005</v>
      </c>
      <c r="C38" s="90" t="s">
        <v>54</v>
      </c>
      <c r="D38" s="235"/>
      <c r="E38" s="241"/>
      <c r="F38" s="241">
        <f t="shared" ref="F38" si="4">F37</f>
        <v>6000</v>
      </c>
      <c r="G38" s="240"/>
      <c r="H38" s="241">
        <f>H37</f>
        <v>6000</v>
      </c>
      <c r="I38" s="235"/>
    </row>
    <row r="39" spans="1:9">
      <c r="A39" s="733" t="s">
        <v>72</v>
      </c>
      <c r="B39" s="84">
        <v>80</v>
      </c>
      <c r="C39" s="460" t="s">
        <v>65</v>
      </c>
      <c r="D39" s="255"/>
      <c r="E39" s="748"/>
      <c r="F39" s="313">
        <f>F38</f>
        <v>6000</v>
      </c>
      <c r="G39" s="313"/>
      <c r="H39" s="313">
        <f t="shared" ref="H39" si="5">H38</f>
        <v>6000</v>
      </c>
      <c r="I39" s="219"/>
    </row>
    <row r="40" spans="1:9" ht="14.4" customHeight="1">
      <c r="A40" s="733" t="s">
        <v>72</v>
      </c>
      <c r="B40" s="89">
        <v>2202</v>
      </c>
      <c r="C40" s="90" t="s">
        <v>64</v>
      </c>
      <c r="D40" s="255"/>
      <c r="E40" s="255"/>
      <c r="F40" s="513">
        <f>F39+F31+F23</f>
        <v>18904</v>
      </c>
      <c r="G40" s="513"/>
      <c r="H40" s="513">
        <f t="shared" ref="H40" si="6">H39+H31+H23</f>
        <v>18904</v>
      </c>
      <c r="I40" s="219"/>
    </row>
    <row r="41" spans="1:9" ht="13.65" customHeight="1">
      <c r="A41" s="174" t="s">
        <v>72</v>
      </c>
      <c r="B41" s="111"/>
      <c r="C41" s="556" t="s">
        <v>76</v>
      </c>
      <c r="D41" s="273"/>
      <c r="E41" s="273"/>
      <c r="F41" s="272">
        <f>F40</f>
        <v>18904</v>
      </c>
      <c r="G41" s="272"/>
      <c r="H41" s="272">
        <f t="shared" ref="H41" si="7">H40</f>
        <v>18904</v>
      </c>
      <c r="I41" s="256"/>
    </row>
    <row r="42" spans="1:9" ht="13.65" customHeight="1">
      <c r="A42" s="733"/>
      <c r="B42" s="84"/>
      <c r="C42" s="175"/>
      <c r="D42" s="237"/>
      <c r="E42" s="237"/>
      <c r="F42" s="714"/>
      <c r="G42" s="316"/>
      <c r="H42" s="714"/>
      <c r="I42" s="256"/>
    </row>
    <row r="43" spans="1:9" ht="13.65" customHeight="1">
      <c r="A43" s="733"/>
      <c r="B43" s="84"/>
      <c r="C43" s="158" t="s">
        <v>33</v>
      </c>
      <c r="D43" s="237"/>
      <c r="E43" s="237"/>
      <c r="F43" s="256"/>
      <c r="G43" s="253"/>
      <c r="H43" s="256"/>
      <c r="I43" s="256"/>
    </row>
    <row r="44" spans="1:9" ht="26.4">
      <c r="A44" s="733" t="s">
        <v>77</v>
      </c>
      <c r="B44" s="164">
        <v>4202</v>
      </c>
      <c r="C44" s="143" t="s">
        <v>60</v>
      </c>
      <c r="D44" s="235"/>
      <c r="E44" s="235"/>
      <c r="F44" s="235"/>
      <c r="G44" s="237"/>
      <c r="H44" s="235"/>
      <c r="I44" s="235"/>
    </row>
    <row r="45" spans="1:9" ht="15" customHeight="1">
      <c r="A45" s="170"/>
      <c r="B45" s="166">
        <v>1</v>
      </c>
      <c r="C45" s="144" t="s">
        <v>64</v>
      </c>
      <c r="D45" s="152"/>
      <c r="E45" s="152"/>
      <c r="F45" s="451"/>
      <c r="G45" s="451"/>
      <c r="H45" s="219"/>
      <c r="I45" s="219"/>
    </row>
    <row r="46" spans="1:9" s="74" customFormat="1" ht="15" customHeight="1">
      <c r="A46" s="170"/>
      <c r="B46" s="125">
        <v>1.2030000000000001</v>
      </c>
      <c r="C46" s="143" t="s">
        <v>176</v>
      </c>
      <c r="D46" s="237"/>
      <c r="E46" s="237"/>
      <c r="F46" s="237"/>
      <c r="G46" s="237"/>
      <c r="H46" s="245"/>
      <c r="I46" s="245"/>
    </row>
    <row r="47" spans="1:9" s="74" customFormat="1" ht="15" customHeight="1">
      <c r="A47" s="170"/>
      <c r="B47" s="167">
        <v>70</v>
      </c>
      <c r="C47" s="144" t="s">
        <v>61</v>
      </c>
      <c r="D47" s="237"/>
      <c r="E47" s="237"/>
      <c r="F47" s="237"/>
      <c r="G47" s="237"/>
      <c r="H47" s="245"/>
      <c r="I47" s="245"/>
    </row>
    <row r="48" spans="1:9" s="74" customFormat="1" ht="15" customHeight="1">
      <c r="A48" s="170"/>
      <c r="B48" s="167">
        <v>46</v>
      </c>
      <c r="C48" s="144" t="s">
        <v>392</v>
      </c>
      <c r="D48" s="237"/>
      <c r="E48" s="237"/>
      <c r="F48" s="235"/>
      <c r="G48" s="237"/>
      <c r="H48" s="235"/>
      <c r="I48" s="235"/>
    </row>
    <row r="49" spans="1:9" s="74" customFormat="1" ht="41.4" customHeight="1">
      <c r="A49" s="170"/>
      <c r="B49" s="167" t="s">
        <v>407</v>
      </c>
      <c r="C49" s="144" t="s">
        <v>408</v>
      </c>
      <c r="D49" s="134"/>
      <c r="E49" s="749"/>
      <c r="F49" s="513">
        <v>100000</v>
      </c>
      <c r="G49" s="513"/>
      <c r="H49" s="514">
        <f>SUM(F49:G49)</f>
        <v>100000</v>
      </c>
      <c r="I49" s="133"/>
    </row>
    <row r="50" spans="1:9" s="74" customFormat="1" ht="15" customHeight="1">
      <c r="A50" s="752" t="s">
        <v>72</v>
      </c>
      <c r="B50" s="476">
        <v>46</v>
      </c>
      <c r="C50" s="427" t="s">
        <v>392</v>
      </c>
      <c r="D50" s="750"/>
      <c r="E50" s="750"/>
      <c r="F50" s="313">
        <f>SUM(F49:F49)</f>
        <v>100000</v>
      </c>
      <c r="G50" s="313"/>
      <c r="H50" s="559">
        <f>SUM(H49:H49)</f>
        <v>100000</v>
      </c>
      <c r="I50" s="178"/>
    </row>
    <row r="51" spans="1:9" s="116" customFormat="1">
      <c r="A51" s="170"/>
      <c r="B51" s="167"/>
      <c r="C51" s="144"/>
      <c r="D51" s="95"/>
      <c r="E51" s="95"/>
      <c r="F51" s="95"/>
      <c r="G51" s="95"/>
      <c r="H51" s="95"/>
      <c r="I51" s="95"/>
    </row>
    <row r="52" spans="1:9" s="116" customFormat="1" ht="42" customHeight="1">
      <c r="A52" s="561"/>
      <c r="B52" s="167">
        <v>76</v>
      </c>
      <c r="C52" s="144" t="s">
        <v>521</v>
      </c>
      <c r="D52" s="95"/>
      <c r="E52" s="95"/>
      <c r="F52" s="95"/>
      <c r="G52" s="95"/>
      <c r="H52" s="95"/>
      <c r="I52" s="95"/>
    </row>
    <row r="53" spans="1:9" s="116" customFormat="1" ht="15" customHeight="1">
      <c r="A53" s="170"/>
      <c r="B53" s="167" t="s">
        <v>409</v>
      </c>
      <c r="C53" s="144" t="s">
        <v>184</v>
      </c>
      <c r="D53" s="95"/>
      <c r="E53" s="232"/>
      <c r="F53" s="232">
        <v>200000</v>
      </c>
      <c r="G53" s="232"/>
      <c r="H53" s="232">
        <f>SUM(F53:G53)</f>
        <v>200000</v>
      </c>
      <c r="I53" s="95"/>
    </row>
    <row r="54" spans="1:9" s="116" customFormat="1" ht="40.950000000000003" customHeight="1">
      <c r="A54" s="170" t="s">
        <v>72</v>
      </c>
      <c r="B54" s="167">
        <v>76</v>
      </c>
      <c r="C54" s="144" t="s">
        <v>522</v>
      </c>
      <c r="D54" s="95"/>
      <c r="E54" s="232"/>
      <c r="F54" s="232">
        <f t="shared" ref="F54:H54" si="8">F53</f>
        <v>200000</v>
      </c>
      <c r="G54" s="232"/>
      <c r="H54" s="232">
        <f t="shared" si="8"/>
        <v>200000</v>
      </c>
      <c r="I54" s="95"/>
    </row>
    <row r="55" spans="1:9" s="116" customFormat="1">
      <c r="A55" s="170"/>
      <c r="B55" s="167"/>
      <c r="C55" s="144"/>
      <c r="D55" s="95"/>
      <c r="E55" s="95"/>
      <c r="F55" s="95"/>
      <c r="G55" s="95"/>
      <c r="H55" s="95"/>
      <c r="I55" s="95"/>
    </row>
    <row r="56" spans="1:9" s="116" customFormat="1" ht="28.2" customHeight="1">
      <c r="A56" s="561" t="s">
        <v>211</v>
      </c>
      <c r="B56" s="167">
        <v>77</v>
      </c>
      <c r="C56" s="144" t="s">
        <v>490</v>
      </c>
      <c r="D56" s="95"/>
      <c r="E56" s="95"/>
      <c r="F56" s="110"/>
      <c r="G56" s="110"/>
      <c r="H56" s="110"/>
      <c r="I56" s="95"/>
    </row>
    <row r="57" spans="1:9" s="116" customFormat="1" ht="15" customHeight="1">
      <c r="A57" s="170"/>
      <c r="B57" s="167" t="s">
        <v>421</v>
      </c>
      <c r="C57" s="144" t="s">
        <v>20</v>
      </c>
      <c r="D57" s="95"/>
      <c r="E57" s="232"/>
      <c r="F57" s="232">
        <v>250000</v>
      </c>
      <c r="G57" s="232"/>
      <c r="H57" s="232">
        <f>F57+G57</f>
        <v>250000</v>
      </c>
      <c r="I57" s="95"/>
    </row>
    <row r="58" spans="1:9" s="116" customFormat="1" ht="28.2" customHeight="1">
      <c r="A58" s="170" t="s">
        <v>72</v>
      </c>
      <c r="B58" s="167">
        <v>77</v>
      </c>
      <c r="C58" s="144" t="s">
        <v>490</v>
      </c>
      <c r="D58" s="95"/>
      <c r="E58" s="232"/>
      <c r="F58" s="232">
        <f>F57</f>
        <v>250000</v>
      </c>
      <c r="G58" s="232"/>
      <c r="H58" s="232">
        <f t="shared" ref="H58" si="9">H57</f>
        <v>250000</v>
      </c>
      <c r="I58" s="95"/>
    </row>
    <row r="59" spans="1:9" s="116" customFormat="1">
      <c r="A59" s="170" t="s">
        <v>72</v>
      </c>
      <c r="B59" s="167">
        <v>70</v>
      </c>
      <c r="C59" s="144" t="s">
        <v>61</v>
      </c>
      <c r="D59" s="95"/>
      <c r="E59" s="232"/>
      <c r="F59" s="526">
        <f>F50+F54+F58</f>
        <v>550000</v>
      </c>
      <c r="G59" s="526"/>
      <c r="H59" s="526">
        <f t="shared" ref="H59" si="10">H50+H54+H58</f>
        <v>550000</v>
      </c>
      <c r="I59" s="95" t="s">
        <v>435</v>
      </c>
    </row>
    <row r="60" spans="1:9" s="116" customFormat="1">
      <c r="A60" s="170" t="s">
        <v>72</v>
      </c>
      <c r="B60" s="125">
        <v>1.2030000000000001</v>
      </c>
      <c r="C60" s="143" t="s">
        <v>176</v>
      </c>
      <c r="D60" s="95"/>
      <c r="E60" s="232"/>
      <c r="F60" s="232">
        <f t="shared" ref="F60:H60" si="11">F59</f>
        <v>550000</v>
      </c>
      <c r="G60" s="232"/>
      <c r="H60" s="232">
        <f t="shared" si="11"/>
        <v>550000</v>
      </c>
      <c r="I60" s="95"/>
    </row>
    <row r="61" spans="1:9" s="116" customFormat="1">
      <c r="A61" s="170" t="s">
        <v>72</v>
      </c>
      <c r="B61" s="166">
        <v>1</v>
      </c>
      <c r="C61" s="144" t="s">
        <v>65</v>
      </c>
      <c r="D61" s="95"/>
      <c r="E61" s="232"/>
      <c r="F61" s="232">
        <f>F60</f>
        <v>550000</v>
      </c>
      <c r="G61" s="232"/>
      <c r="H61" s="232">
        <f t="shared" ref="H61:H62" si="12">H60</f>
        <v>550000</v>
      </c>
      <c r="I61" s="95"/>
    </row>
    <row r="62" spans="1:9" s="110" customFormat="1" ht="26.4">
      <c r="A62" s="733" t="s">
        <v>72</v>
      </c>
      <c r="B62" s="164">
        <v>4202</v>
      </c>
      <c r="C62" s="143" t="s">
        <v>60</v>
      </c>
      <c r="D62" s="95"/>
      <c r="E62" s="232"/>
      <c r="F62" s="232">
        <f>F61</f>
        <v>550000</v>
      </c>
      <c r="G62" s="232"/>
      <c r="H62" s="232">
        <f t="shared" si="12"/>
        <v>550000</v>
      </c>
      <c r="I62" s="95"/>
    </row>
    <row r="63" spans="1:9" s="110" customFormat="1">
      <c r="A63" s="173" t="s">
        <v>72</v>
      </c>
      <c r="B63" s="106"/>
      <c r="C63" s="222" t="s">
        <v>33</v>
      </c>
      <c r="D63" s="232"/>
      <c r="E63" s="232"/>
      <c r="F63" s="232">
        <f t="shared" ref="F63" si="13">F62</f>
        <v>550000</v>
      </c>
      <c r="G63" s="232"/>
      <c r="H63" s="232">
        <f t="shared" ref="H63" si="14">H62</f>
        <v>550000</v>
      </c>
      <c r="I63" s="95"/>
    </row>
    <row r="64" spans="1:9" s="110" customFormat="1">
      <c r="A64" s="174" t="s">
        <v>72</v>
      </c>
      <c r="B64" s="168"/>
      <c r="C64" s="161" t="s">
        <v>73</v>
      </c>
      <c r="D64" s="232"/>
      <c r="E64" s="232"/>
      <c r="F64" s="232">
        <f>F63+F41</f>
        <v>568904</v>
      </c>
      <c r="G64" s="232"/>
      <c r="H64" s="232">
        <f t="shared" ref="H64" si="15">H63+H41</f>
        <v>568904</v>
      </c>
      <c r="I64" s="95"/>
    </row>
    <row r="65" spans="1:9" s="110" customFormat="1">
      <c r="A65" s="114"/>
      <c r="B65" s="98"/>
      <c r="C65" s="185"/>
      <c r="D65" s="95"/>
      <c r="E65" s="95"/>
      <c r="F65" s="95"/>
      <c r="G65" s="95"/>
      <c r="H65" s="95"/>
      <c r="I65" s="95"/>
    </row>
    <row r="66" spans="1:9" s="110" customFormat="1">
      <c r="A66" s="861" t="s">
        <v>211</v>
      </c>
      <c r="B66" s="844" t="s">
        <v>428</v>
      </c>
      <c r="C66" s="573"/>
      <c r="D66" s="838"/>
      <c r="E66" s="838"/>
      <c r="F66" s="838"/>
      <c r="G66" s="838"/>
      <c r="H66" s="838"/>
      <c r="I66" s="95"/>
    </row>
    <row r="67" spans="1:9" s="110" customFormat="1">
      <c r="A67" s="844" t="s">
        <v>439</v>
      </c>
      <c r="B67" s="862"/>
      <c r="C67" s="573"/>
      <c r="D67" s="838"/>
      <c r="E67" s="838"/>
      <c r="F67" s="838"/>
      <c r="G67" s="838"/>
      <c r="H67" s="838"/>
      <c r="I67" s="95"/>
    </row>
    <row r="68" spans="1:9" s="110" customFormat="1" ht="15" customHeight="1">
      <c r="A68" s="870" t="s">
        <v>440</v>
      </c>
      <c r="B68" s="844" t="s">
        <v>441</v>
      </c>
      <c r="C68" s="573"/>
      <c r="D68" s="838"/>
      <c r="E68" s="838"/>
      <c r="F68" s="838"/>
      <c r="G68" s="838"/>
      <c r="H68" s="838"/>
      <c r="I68" s="95"/>
    </row>
    <row r="69" spans="1:9" s="110" customFormat="1" ht="15" customHeight="1">
      <c r="A69" s="870" t="s">
        <v>433</v>
      </c>
      <c r="B69" s="844" t="s">
        <v>442</v>
      </c>
      <c r="C69" s="573"/>
      <c r="D69" s="838"/>
      <c r="E69" s="838"/>
      <c r="F69" s="838"/>
      <c r="G69" s="838"/>
      <c r="H69" s="838"/>
      <c r="I69" s="95"/>
    </row>
    <row r="70" spans="1:9" s="110" customFormat="1" ht="15" customHeight="1">
      <c r="A70" s="870" t="s">
        <v>434</v>
      </c>
      <c r="B70" s="844" t="s">
        <v>491</v>
      </c>
      <c r="C70" s="573"/>
      <c r="D70" s="838"/>
      <c r="E70" s="838"/>
      <c r="F70" s="838"/>
      <c r="G70" s="838"/>
      <c r="H70" s="838"/>
      <c r="I70" s="95"/>
    </row>
    <row r="71" spans="1:9" s="110" customFormat="1" ht="15" customHeight="1">
      <c r="A71" s="861" t="s">
        <v>435</v>
      </c>
      <c r="B71" s="920" t="s">
        <v>492</v>
      </c>
      <c r="C71" s="920"/>
      <c r="D71" s="920"/>
      <c r="E71" s="920"/>
      <c r="F71" s="920"/>
      <c r="G71" s="920"/>
      <c r="H71" s="920"/>
      <c r="I71" s="95"/>
    </row>
    <row r="72" spans="1:9" s="110" customFormat="1">
      <c r="C72" s="185"/>
      <c r="D72" s="95"/>
      <c r="E72" s="95"/>
      <c r="F72" s="95"/>
      <c r="G72" s="95"/>
      <c r="H72" s="95"/>
      <c r="I72" s="95"/>
    </row>
    <row r="73" spans="1:9" s="110" customFormat="1">
      <c r="A73" s="630"/>
      <c r="B73" s="98"/>
      <c r="C73" s="185"/>
      <c r="D73" s="95"/>
      <c r="E73" s="95"/>
      <c r="F73" s="95"/>
      <c r="G73" s="95"/>
      <c r="H73" s="95"/>
      <c r="I73" s="95"/>
    </row>
    <row r="74" spans="1:9" s="110" customFormat="1">
      <c r="A74" s="114"/>
      <c r="B74" s="98"/>
      <c r="C74" s="185"/>
      <c r="D74" s="95"/>
      <c r="E74" s="95"/>
      <c r="F74" s="95"/>
      <c r="G74" s="95"/>
      <c r="H74" s="95"/>
      <c r="I74" s="95"/>
    </row>
    <row r="75" spans="1:9" s="110" customFormat="1">
      <c r="A75" s="114"/>
      <c r="B75" s="98"/>
      <c r="C75" s="185"/>
      <c r="D75" s="95"/>
      <c r="E75" s="95"/>
      <c r="F75" s="95"/>
      <c r="G75" s="95"/>
      <c r="H75" s="95"/>
      <c r="I75" s="95"/>
    </row>
    <row r="76" spans="1:9" s="110" customFormat="1">
      <c r="A76" s="114"/>
      <c r="B76" s="98"/>
      <c r="C76" s="185"/>
      <c r="D76" s="95"/>
      <c r="E76" s="95"/>
      <c r="F76" s="95"/>
      <c r="G76" s="95"/>
      <c r="H76" s="95"/>
      <c r="I76" s="95"/>
    </row>
    <row r="77" spans="1:9" s="110" customFormat="1">
      <c r="A77" s="114"/>
      <c r="B77" s="98"/>
      <c r="C77" s="185"/>
      <c r="D77" s="95"/>
      <c r="E77" s="95"/>
      <c r="F77" s="95"/>
      <c r="G77" s="95"/>
      <c r="H77" s="95"/>
      <c r="I77" s="95"/>
    </row>
    <row r="78" spans="1:9" s="110" customFormat="1">
      <c r="A78" s="114"/>
      <c r="B78" s="98"/>
      <c r="C78" s="185"/>
      <c r="D78" s="95"/>
      <c r="E78" s="95"/>
      <c r="F78" s="95"/>
      <c r="G78" s="95"/>
      <c r="H78" s="95"/>
      <c r="I78" s="95"/>
    </row>
    <row r="79" spans="1:9" s="110" customFormat="1">
      <c r="A79" s="114"/>
      <c r="B79" s="98"/>
      <c r="C79" s="185"/>
      <c r="D79" s="95"/>
      <c r="E79" s="95"/>
      <c r="F79" s="95"/>
      <c r="G79" s="95"/>
      <c r="H79" s="95"/>
      <c r="I79" s="95"/>
    </row>
    <row r="80" spans="1:9" s="110" customFormat="1">
      <c r="A80" s="114"/>
      <c r="B80" s="98"/>
      <c r="C80" s="185"/>
      <c r="D80" s="95"/>
      <c r="E80" s="95"/>
      <c r="F80" s="95"/>
      <c r="G80" s="95"/>
      <c r="H80" s="95"/>
      <c r="I80" s="95"/>
    </row>
    <row r="81" spans="1:9" s="110" customFormat="1">
      <c r="A81" s="114"/>
      <c r="B81" s="98"/>
      <c r="C81" s="185"/>
      <c r="D81" s="95"/>
      <c r="E81" s="95"/>
      <c r="F81" s="95"/>
      <c r="G81" s="95"/>
      <c r="H81" s="95"/>
      <c r="I81" s="95"/>
    </row>
    <row r="82" spans="1:9" s="110" customFormat="1">
      <c r="A82" s="114"/>
      <c r="B82" s="98"/>
      <c r="C82" s="185"/>
      <c r="D82" s="95"/>
      <c r="E82" s="95"/>
      <c r="F82" s="95"/>
      <c r="G82" s="95"/>
      <c r="H82" s="95"/>
      <c r="I82" s="95"/>
    </row>
    <row r="83" spans="1:9" s="110" customFormat="1">
      <c r="A83" s="114"/>
      <c r="B83" s="98"/>
      <c r="C83" s="185"/>
      <c r="D83" s="95"/>
      <c r="E83" s="95"/>
      <c r="F83" s="95"/>
      <c r="G83" s="95"/>
      <c r="H83" s="95"/>
      <c r="I83" s="95"/>
    </row>
    <row r="84" spans="1:9" s="110" customFormat="1">
      <c r="A84" s="114"/>
      <c r="B84" s="98"/>
      <c r="C84" s="185"/>
      <c r="D84" s="95"/>
      <c r="E84" s="95"/>
      <c r="F84" s="95"/>
      <c r="G84" s="95"/>
      <c r="H84" s="95"/>
      <c r="I84" s="95"/>
    </row>
    <row r="85" spans="1:9" s="110" customFormat="1">
      <c r="A85" s="114"/>
      <c r="B85" s="98"/>
      <c r="C85" s="185"/>
      <c r="D85" s="95"/>
      <c r="E85" s="95"/>
      <c r="F85" s="95"/>
      <c r="G85" s="95"/>
      <c r="H85" s="95"/>
      <c r="I85" s="95"/>
    </row>
    <row r="86" spans="1:9" s="110" customFormat="1">
      <c r="A86" s="114"/>
      <c r="B86" s="98"/>
      <c r="C86" s="185"/>
      <c r="D86" s="95"/>
      <c r="E86" s="95"/>
      <c r="F86" s="95"/>
      <c r="G86" s="95"/>
      <c r="H86" s="95"/>
      <c r="I86" s="95"/>
    </row>
    <row r="87" spans="1:9" s="110" customFormat="1">
      <c r="A87" s="114"/>
      <c r="B87" s="98"/>
      <c r="C87" s="185"/>
      <c r="D87" s="95"/>
      <c r="E87" s="95"/>
      <c r="F87" s="95"/>
      <c r="G87" s="95"/>
      <c r="H87" s="95"/>
      <c r="I87" s="95"/>
    </row>
    <row r="88" spans="1:9" s="110" customFormat="1">
      <c r="A88" s="114"/>
      <c r="B88" s="98"/>
      <c r="C88" s="185"/>
      <c r="D88" s="95"/>
      <c r="E88" s="95"/>
      <c r="F88" s="95"/>
      <c r="G88" s="95"/>
      <c r="H88" s="95"/>
      <c r="I88" s="95"/>
    </row>
    <row r="89" spans="1:9" s="110" customFormat="1">
      <c r="A89" s="114"/>
      <c r="B89" s="98"/>
      <c r="C89" s="185"/>
      <c r="D89" s="95"/>
      <c r="E89" s="95"/>
      <c r="F89" s="95"/>
      <c r="G89" s="95"/>
      <c r="H89" s="95"/>
      <c r="I89" s="95"/>
    </row>
    <row r="90" spans="1:9" s="110" customFormat="1">
      <c r="A90" s="114"/>
      <c r="B90" s="98"/>
      <c r="C90" s="185"/>
      <c r="D90" s="95"/>
      <c r="E90" s="95"/>
      <c r="F90" s="95"/>
      <c r="G90" s="95"/>
      <c r="H90" s="95"/>
      <c r="I90" s="95"/>
    </row>
    <row r="91" spans="1:9" s="110" customFormat="1">
      <c r="A91" s="114"/>
      <c r="B91" s="98"/>
      <c r="C91" s="185"/>
      <c r="D91" s="95"/>
      <c r="E91" s="95"/>
      <c r="F91" s="95"/>
      <c r="G91" s="95"/>
      <c r="H91" s="95"/>
      <c r="I91" s="95"/>
    </row>
    <row r="92" spans="1:9" s="110" customFormat="1">
      <c r="A92" s="114"/>
      <c r="B92" s="98"/>
      <c r="C92" s="185"/>
      <c r="D92" s="95"/>
      <c r="E92" s="95"/>
      <c r="F92" s="95"/>
      <c r="G92" s="95"/>
      <c r="H92" s="95"/>
      <c r="I92" s="95"/>
    </row>
    <row r="93" spans="1:9" s="110" customFormat="1">
      <c r="A93" s="114"/>
      <c r="B93" s="98"/>
      <c r="C93" s="185"/>
      <c r="D93" s="95"/>
      <c r="E93" s="95"/>
      <c r="F93" s="95"/>
      <c r="G93" s="95"/>
      <c r="H93" s="95"/>
      <c r="I93" s="95"/>
    </row>
    <row r="94" spans="1:9" s="110" customFormat="1">
      <c r="A94" s="114"/>
      <c r="B94" s="98"/>
      <c r="C94" s="185"/>
      <c r="D94" s="95"/>
      <c r="E94" s="95"/>
      <c r="F94" s="95"/>
      <c r="G94" s="95"/>
      <c r="H94" s="95"/>
      <c r="I94" s="95"/>
    </row>
    <row r="95" spans="1:9" s="110" customFormat="1">
      <c r="A95" s="114"/>
      <c r="B95" s="98"/>
      <c r="C95" s="185"/>
      <c r="D95" s="95"/>
      <c r="E95" s="95"/>
      <c r="F95" s="95"/>
      <c r="G95" s="95"/>
      <c r="H95" s="95"/>
      <c r="I95" s="95"/>
    </row>
    <row r="96" spans="1:9" s="110" customFormat="1">
      <c r="A96" s="114"/>
      <c r="B96" s="98"/>
      <c r="C96" s="185"/>
      <c r="D96" s="95"/>
      <c r="E96" s="95"/>
      <c r="F96" s="95"/>
      <c r="G96" s="95"/>
      <c r="H96" s="95"/>
      <c r="I96" s="95"/>
    </row>
    <row r="97" spans="1:9" s="110" customFormat="1">
      <c r="A97" s="114"/>
      <c r="B97" s="98"/>
      <c r="C97" s="185"/>
      <c r="D97" s="95"/>
      <c r="E97" s="95"/>
      <c r="F97" s="95"/>
      <c r="G97" s="95"/>
      <c r="H97" s="95"/>
      <c r="I97" s="95"/>
    </row>
    <row r="98" spans="1:9" s="110" customFormat="1">
      <c r="A98" s="114"/>
      <c r="B98" s="98"/>
      <c r="C98" s="185"/>
      <c r="D98" s="95"/>
      <c r="E98" s="95"/>
      <c r="F98" s="95"/>
      <c r="G98" s="95"/>
      <c r="H98" s="95"/>
      <c r="I98" s="95"/>
    </row>
    <row r="99" spans="1:9" s="110" customFormat="1">
      <c r="A99" s="114"/>
      <c r="B99" s="98"/>
      <c r="C99" s="185"/>
      <c r="D99" s="95"/>
      <c r="E99" s="95"/>
      <c r="F99" s="95"/>
      <c r="G99" s="95"/>
      <c r="H99" s="95"/>
      <c r="I99" s="95"/>
    </row>
    <row r="100" spans="1:9" s="110" customFormat="1">
      <c r="A100" s="114"/>
      <c r="B100" s="98"/>
      <c r="C100" s="185"/>
      <c r="D100" s="95"/>
      <c r="E100" s="95"/>
      <c r="F100" s="95"/>
      <c r="G100" s="95"/>
      <c r="H100" s="95"/>
      <c r="I100" s="95"/>
    </row>
    <row r="101" spans="1:9" s="110" customFormat="1">
      <c r="A101" s="114"/>
      <c r="B101" s="98"/>
      <c r="C101" s="185"/>
      <c r="D101" s="95"/>
      <c r="E101" s="95"/>
      <c r="F101" s="95"/>
      <c r="G101" s="95"/>
      <c r="H101" s="95"/>
      <c r="I101" s="95"/>
    </row>
    <row r="102" spans="1:9" s="110" customFormat="1">
      <c r="A102" s="114"/>
      <c r="B102" s="98"/>
      <c r="C102" s="185"/>
      <c r="D102" s="95"/>
      <c r="E102" s="95"/>
      <c r="F102" s="95"/>
      <c r="G102" s="95"/>
      <c r="H102" s="95"/>
      <c r="I102" s="95"/>
    </row>
    <row r="103" spans="1:9" s="110" customFormat="1">
      <c r="A103" s="114"/>
      <c r="B103" s="98"/>
      <c r="C103" s="185"/>
      <c r="D103" s="95"/>
      <c r="E103" s="95"/>
      <c r="F103" s="95"/>
      <c r="G103" s="95"/>
      <c r="H103" s="95"/>
      <c r="I103" s="95"/>
    </row>
    <row r="104" spans="1:9" s="110" customFormat="1">
      <c r="A104" s="114"/>
      <c r="B104" s="98"/>
      <c r="C104" s="185"/>
      <c r="D104" s="95"/>
      <c r="E104" s="95"/>
      <c r="F104" s="95"/>
      <c r="G104" s="95"/>
      <c r="H104" s="95"/>
      <c r="I104" s="95"/>
    </row>
    <row r="105" spans="1:9" s="110" customFormat="1">
      <c r="A105" s="114"/>
      <c r="B105" s="98"/>
      <c r="C105" s="185"/>
      <c r="D105" s="95"/>
      <c r="E105" s="95"/>
      <c r="F105" s="95"/>
      <c r="G105" s="95"/>
      <c r="H105" s="95"/>
      <c r="I105" s="95"/>
    </row>
    <row r="106" spans="1:9" s="110" customFormat="1">
      <c r="A106" s="114"/>
      <c r="B106" s="98"/>
      <c r="C106" s="185"/>
      <c r="D106" s="95"/>
      <c r="E106" s="95"/>
      <c r="F106" s="95"/>
      <c r="G106" s="95"/>
      <c r="H106" s="95"/>
      <c r="I106" s="95"/>
    </row>
    <row r="107" spans="1:9" s="110" customFormat="1">
      <c r="A107" s="114"/>
      <c r="B107" s="98"/>
      <c r="C107" s="185"/>
      <c r="D107" s="95"/>
      <c r="E107" s="95"/>
      <c r="F107" s="95"/>
      <c r="G107" s="95"/>
      <c r="H107" s="95"/>
      <c r="I107" s="95"/>
    </row>
    <row r="108" spans="1:9" s="110" customFormat="1">
      <c r="A108" s="114"/>
      <c r="B108" s="98"/>
      <c r="C108" s="185"/>
      <c r="D108" s="95"/>
      <c r="E108" s="95"/>
      <c r="F108" s="95"/>
      <c r="G108" s="95"/>
      <c r="H108" s="95"/>
      <c r="I108" s="95"/>
    </row>
    <row r="109" spans="1:9" s="110" customFormat="1">
      <c r="A109" s="114"/>
      <c r="B109" s="98"/>
      <c r="C109" s="185"/>
      <c r="D109" s="95"/>
      <c r="E109" s="95"/>
      <c r="F109" s="95"/>
      <c r="G109" s="95"/>
      <c r="H109" s="95"/>
      <c r="I109" s="95"/>
    </row>
    <row r="110" spans="1:9" s="110" customFormat="1">
      <c r="A110" s="114"/>
      <c r="B110" s="98"/>
      <c r="C110" s="185"/>
      <c r="D110" s="95"/>
      <c r="E110" s="95"/>
      <c r="F110" s="95"/>
      <c r="G110" s="95"/>
      <c r="H110" s="95"/>
      <c r="I110" s="95"/>
    </row>
    <row r="111" spans="1:9" s="110" customFormat="1">
      <c r="A111" s="114"/>
      <c r="B111" s="98"/>
      <c r="C111" s="185"/>
      <c r="D111" s="95"/>
      <c r="E111" s="95"/>
      <c r="F111" s="95"/>
      <c r="G111" s="95"/>
      <c r="H111" s="95"/>
      <c r="I111" s="95"/>
    </row>
    <row r="112" spans="1:9" s="110" customFormat="1">
      <c r="A112" s="114"/>
      <c r="B112" s="98"/>
      <c r="C112" s="185"/>
      <c r="D112" s="95"/>
      <c r="E112" s="95"/>
      <c r="F112" s="95"/>
      <c r="G112" s="95"/>
      <c r="H112" s="95"/>
      <c r="I112" s="95"/>
    </row>
    <row r="113" spans="1:9" s="110" customFormat="1">
      <c r="A113" s="114"/>
      <c r="B113" s="98"/>
      <c r="C113" s="185"/>
      <c r="D113" s="95"/>
      <c r="E113" s="95"/>
      <c r="F113" s="95"/>
      <c r="G113" s="95"/>
      <c r="H113" s="95"/>
      <c r="I113" s="95"/>
    </row>
    <row r="114" spans="1:9" s="110" customFormat="1">
      <c r="A114" s="114"/>
      <c r="B114" s="98"/>
      <c r="C114" s="185"/>
      <c r="D114" s="95"/>
      <c r="E114" s="95"/>
      <c r="F114" s="95"/>
      <c r="G114" s="95"/>
      <c r="H114" s="95"/>
      <c r="I114" s="95"/>
    </row>
    <row r="115" spans="1:9" s="110" customFormat="1">
      <c r="A115" s="114"/>
      <c r="B115" s="98"/>
      <c r="C115" s="185"/>
      <c r="D115" s="95"/>
      <c r="E115" s="95"/>
      <c r="F115" s="95"/>
      <c r="G115" s="95"/>
      <c r="H115" s="95"/>
      <c r="I115" s="95"/>
    </row>
    <row r="116" spans="1:9" s="110" customFormat="1">
      <c r="A116" s="114"/>
      <c r="B116" s="98"/>
      <c r="C116" s="185"/>
      <c r="D116" s="95"/>
      <c r="E116" s="95"/>
      <c r="F116" s="95"/>
      <c r="G116" s="95"/>
      <c r="H116" s="95"/>
      <c r="I116" s="95"/>
    </row>
    <row r="117" spans="1:9" s="110" customFormat="1">
      <c r="A117" s="114"/>
      <c r="B117" s="98"/>
      <c r="C117" s="185"/>
      <c r="D117" s="95"/>
      <c r="E117" s="95"/>
      <c r="F117" s="95"/>
      <c r="G117" s="95"/>
      <c r="H117" s="95"/>
      <c r="I117" s="95"/>
    </row>
    <row r="118" spans="1:9" s="110" customFormat="1">
      <c r="A118" s="114"/>
      <c r="B118" s="98"/>
      <c r="C118" s="185"/>
      <c r="D118" s="95"/>
      <c r="E118" s="95"/>
      <c r="F118" s="95"/>
      <c r="G118" s="95"/>
      <c r="H118" s="95"/>
      <c r="I118" s="95"/>
    </row>
    <row r="119" spans="1:9" s="110" customFormat="1">
      <c r="A119" s="114"/>
      <c r="B119" s="98"/>
      <c r="C119" s="185"/>
      <c r="D119" s="95"/>
      <c r="E119" s="95"/>
      <c r="F119" s="95"/>
      <c r="G119" s="95"/>
      <c r="H119" s="95"/>
      <c r="I119" s="95"/>
    </row>
    <row r="120" spans="1:9" s="110" customFormat="1">
      <c r="A120" s="114"/>
      <c r="B120" s="98"/>
      <c r="C120" s="185"/>
      <c r="D120" s="95"/>
      <c r="E120" s="95"/>
      <c r="F120" s="95"/>
      <c r="G120" s="95"/>
      <c r="H120" s="95"/>
      <c r="I120" s="95"/>
    </row>
    <row r="121" spans="1:9" s="110" customFormat="1">
      <c r="A121" s="114"/>
      <c r="B121" s="98"/>
      <c r="C121" s="185"/>
      <c r="D121" s="95"/>
      <c r="E121" s="95"/>
      <c r="F121" s="95"/>
      <c r="G121" s="95"/>
      <c r="H121" s="95"/>
      <c r="I121" s="95"/>
    </row>
    <row r="122" spans="1:9" s="110" customFormat="1">
      <c r="A122" s="114"/>
      <c r="B122" s="98"/>
      <c r="C122" s="185"/>
      <c r="D122" s="95"/>
      <c r="E122" s="95"/>
      <c r="F122" s="95"/>
      <c r="G122" s="95"/>
      <c r="H122" s="95"/>
      <c r="I122" s="95"/>
    </row>
    <row r="123" spans="1:9" s="110" customFormat="1">
      <c r="A123" s="114"/>
      <c r="B123" s="98"/>
      <c r="C123" s="185"/>
      <c r="D123" s="95"/>
      <c r="E123" s="95"/>
      <c r="F123" s="95"/>
      <c r="G123" s="95"/>
      <c r="H123" s="95"/>
      <c r="I123" s="95"/>
    </row>
    <row r="124" spans="1:9" s="110" customFormat="1">
      <c r="A124" s="114"/>
      <c r="B124" s="98"/>
      <c r="C124" s="185"/>
      <c r="D124" s="95"/>
      <c r="E124" s="95"/>
      <c r="F124" s="95"/>
      <c r="G124" s="95"/>
      <c r="H124" s="95"/>
      <c r="I124" s="95"/>
    </row>
    <row r="125" spans="1:9" s="110" customFormat="1">
      <c r="A125" s="114"/>
      <c r="B125" s="98"/>
      <c r="C125" s="185"/>
      <c r="D125" s="95"/>
      <c r="E125" s="95"/>
      <c r="F125" s="95"/>
      <c r="G125" s="95"/>
      <c r="H125" s="95"/>
      <c r="I125" s="95"/>
    </row>
    <row r="126" spans="1:9" s="110" customFormat="1">
      <c r="A126" s="114"/>
      <c r="B126" s="98"/>
      <c r="C126" s="185"/>
      <c r="D126" s="95"/>
      <c r="E126" s="95"/>
      <c r="F126" s="95"/>
      <c r="G126" s="95"/>
      <c r="H126" s="95"/>
      <c r="I126" s="95"/>
    </row>
    <row r="127" spans="1:9" s="110" customFormat="1">
      <c r="A127" s="114"/>
      <c r="B127" s="98"/>
      <c r="C127" s="185"/>
      <c r="D127" s="95"/>
      <c r="E127" s="95"/>
      <c r="F127" s="95"/>
      <c r="G127" s="95"/>
      <c r="H127" s="95"/>
      <c r="I127" s="95"/>
    </row>
    <row r="128" spans="1:9" s="110" customFormat="1">
      <c r="A128" s="114"/>
      <c r="B128" s="98"/>
      <c r="C128" s="185"/>
      <c r="D128" s="95"/>
      <c r="E128" s="95"/>
      <c r="F128" s="95"/>
      <c r="G128" s="95"/>
      <c r="H128" s="95"/>
      <c r="I128" s="95"/>
    </row>
    <row r="129" spans="1:9" s="110" customFormat="1">
      <c r="A129" s="114"/>
      <c r="B129" s="98"/>
      <c r="C129" s="185"/>
      <c r="D129" s="95"/>
      <c r="E129" s="95"/>
      <c r="F129" s="95"/>
      <c r="G129" s="95"/>
      <c r="H129" s="95"/>
      <c r="I129" s="95"/>
    </row>
    <row r="130" spans="1:9" s="110" customFormat="1">
      <c r="A130" s="114"/>
      <c r="B130" s="98"/>
      <c r="C130" s="185"/>
      <c r="D130" s="95"/>
      <c r="E130" s="95"/>
      <c r="F130" s="95"/>
      <c r="G130" s="95"/>
      <c r="H130" s="95"/>
      <c r="I130" s="95"/>
    </row>
    <row r="131" spans="1:9" s="110" customFormat="1">
      <c r="A131" s="114"/>
      <c r="B131" s="98"/>
      <c r="C131" s="185"/>
      <c r="D131" s="95"/>
      <c r="E131" s="95"/>
      <c r="F131" s="95"/>
      <c r="G131" s="95"/>
      <c r="H131" s="95"/>
      <c r="I131" s="95"/>
    </row>
  </sheetData>
  <autoFilter ref="A14:I50">
    <filterColumn colId="4"/>
    <filterColumn colId="8"/>
  </autoFilter>
  <mergeCells count="8">
    <mergeCell ref="B71:H71"/>
    <mergeCell ref="B1:H1"/>
    <mergeCell ref="B2:H2"/>
    <mergeCell ref="A3:H3"/>
    <mergeCell ref="B4:H4"/>
    <mergeCell ref="B13:H13"/>
    <mergeCell ref="D12:F12"/>
    <mergeCell ref="G12:H12"/>
  </mergeCells>
  <printOptions horizontalCentered="1"/>
  <pageMargins left="0.55118110236220474" right="0.55118110236220474" top="0.74803149606299213" bottom="1.5748031496062993" header="0.51181102362204722" footer="1.1811023622047245"/>
  <pageSetup paperSize="9" scale="93" firstPageNumber="3" fitToHeight="0" orientation="portrait" blackAndWhite="1" useFirstPageNumber="1" r:id="rId1"/>
  <headerFooter alignWithMargins="0">
    <oddHeader xml:space="preserve">&amp;C   </oddHeader>
    <oddFooter>&amp;C&amp;"Times New Roman,Bold"&amp;P</oddFooter>
  </headerFooter>
  <legacyDrawing r:id="rId2"/>
</worksheet>
</file>

<file path=xl/worksheets/sheet6.xml><?xml version="1.0" encoding="utf-8"?>
<worksheet xmlns="http://schemas.openxmlformats.org/spreadsheetml/2006/main" xmlns:r="http://schemas.openxmlformats.org/officeDocument/2006/relationships">
  <sheetPr syncVertical="1" syncRef="C28" transitionEvaluation="1" codeName="Sheet13">
    <tabColor theme="9" tint="-0.249977111117893"/>
  </sheetPr>
  <dimension ref="A1:I32"/>
  <sheetViews>
    <sheetView view="pageBreakPreview" topLeftCell="C28" zoomScale="115" zoomScaleSheetLayoutView="115" workbookViewId="0">
      <selection activeCell="L28" sqref="L28"/>
    </sheetView>
  </sheetViews>
  <sheetFormatPr defaultColWidth="9.109375" defaultRowHeight="13.2"/>
  <cols>
    <col min="1" max="1" width="6.44140625" style="80" customWidth="1"/>
    <col min="2" max="2" width="8.109375" style="51" customWidth="1"/>
    <col min="3" max="3" width="39.6640625" style="14" customWidth="1"/>
    <col min="4" max="4" width="5.6640625" style="15" customWidth="1"/>
    <col min="5" max="5" width="10" style="15" customWidth="1"/>
    <col min="6" max="6" width="9.6640625" style="15" hidden="1" customWidth="1"/>
    <col min="7" max="8" width="9.6640625" style="14" customWidth="1"/>
    <col min="9" max="9" width="4" style="815" customWidth="1"/>
    <col min="10" max="16384" width="9.109375" style="14"/>
  </cols>
  <sheetData>
    <row r="1" spans="1:9">
      <c r="A1" s="924" t="s">
        <v>0</v>
      </c>
      <c r="B1" s="924"/>
      <c r="C1" s="924"/>
      <c r="D1" s="924"/>
      <c r="E1" s="924"/>
      <c r="F1" s="924"/>
      <c r="G1" s="924"/>
      <c r="H1" s="924"/>
      <c r="I1" s="810"/>
    </row>
    <row r="2" spans="1:9">
      <c r="A2" s="925" t="s">
        <v>323</v>
      </c>
      <c r="B2" s="925"/>
      <c r="C2" s="925"/>
      <c r="D2" s="925"/>
      <c r="E2" s="925"/>
      <c r="F2" s="925"/>
      <c r="G2" s="925"/>
      <c r="H2" s="925"/>
      <c r="I2" s="811"/>
    </row>
    <row r="3" spans="1:9" s="443" customFormat="1" ht="15" customHeight="1">
      <c r="A3" s="911" t="s">
        <v>374</v>
      </c>
      <c r="B3" s="911"/>
      <c r="C3" s="911"/>
      <c r="D3" s="911"/>
      <c r="E3" s="911"/>
      <c r="F3" s="911"/>
      <c r="G3" s="911"/>
      <c r="H3" s="911"/>
      <c r="I3" s="808"/>
    </row>
    <row r="4" spans="1:9" s="70" customFormat="1" ht="13.8">
      <c r="A4" s="34"/>
      <c r="B4" s="909"/>
      <c r="C4" s="909"/>
      <c r="D4" s="909"/>
      <c r="E4" s="909"/>
      <c r="F4" s="909"/>
      <c r="G4" s="909"/>
      <c r="H4" s="909"/>
      <c r="I4" s="350"/>
    </row>
    <row r="5" spans="1:9" s="70" customFormat="1">
      <c r="A5" s="34"/>
      <c r="B5" s="30"/>
      <c r="C5" s="30"/>
      <c r="D5" s="35"/>
      <c r="E5" s="36" t="s">
        <v>27</v>
      </c>
      <c r="G5" s="36" t="s">
        <v>28</v>
      </c>
      <c r="H5" s="36" t="s">
        <v>135</v>
      </c>
      <c r="I5" s="40"/>
    </row>
    <row r="6" spans="1:9" s="70" customFormat="1">
      <c r="A6" s="34"/>
      <c r="B6" s="37" t="s">
        <v>29</v>
      </c>
      <c r="C6" s="30" t="s">
        <v>30</v>
      </c>
      <c r="D6" s="38" t="s">
        <v>73</v>
      </c>
      <c r="E6" s="32">
        <v>349758</v>
      </c>
      <c r="G6" s="32">
        <v>54548</v>
      </c>
      <c r="H6" s="32">
        <f>SUM(E6:G6)</f>
        <v>404306</v>
      </c>
      <c r="I6" s="38"/>
    </row>
    <row r="7" spans="1:9" s="70" customFormat="1">
      <c r="A7" s="34"/>
      <c r="B7" s="37" t="s">
        <v>31</v>
      </c>
      <c r="C7" s="39" t="s">
        <v>32</v>
      </c>
      <c r="D7" s="40"/>
      <c r="E7" s="33"/>
      <c r="G7" s="33"/>
      <c r="H7" s="33"/>
      <c r="I7" s="40"/>
    </row>
    <row r="8" spans="1:9" s="70" customFormat="1">
      <c r="A8" s="34"/>
      <c r="B8" s="37"/>
      <c r="C8" s="39" t="s">
        <v>131</v>
      </c>
      <c r="D8" s="40" t="s">
        <v>73</v>
      </c>
      <c r="E8" s="33">
        <f>H26</f>
        <v>30001</v>
      </c>
      <c r="G8" s="207">
        <v>0</v>
      </c>
      <c r="H8" s="33">
        <f>SUM(E8:G8)</f>
        <v>30001</v>
      </c>
      <c r="I8" s="40"/>
    </row>
    <row r="9" spans="1:9" s="70" customFormat="1">
      <c r="A9" s="34"/>
      <c r="B9" s="41" t="s">
        <v>72</v>
      </c>
      <c r="C9" s="30" t="s">
        <v>39</v>
      </c>
      <c r="D9" s="42" t="s">
        <v>73</v>
      </c>
      <c r="E9" s="43">
        <f>SUM(E6:E8)</f>
        <v>379759</v>
      </c>
      <c r="G9" s="43">
        <f>SUM(G6:G8)</f>
        <v>54548</v>
      </c>
      <c r="H9" s="43">
        <f>SUM(E9:G9)</f>
        <v>434307</v>
      </c>
      <c r="I9" s="38"/>
    </row>
    <row r="10" spans="1:9" s="70" customFormat="1">
      <c r="A10" s="32"/>
      <c r="B10" s="73"/>
      <c r="C10" s="31"/>
      <c r="D10" s="31"/>
      <c r="E10" s="31"/>
      <c r="F10" s="31"/>
      <c r="G10" s="38"/>
      <c r="H10" s="31"/>
      <c r="I10" s="38"/>
    </row>
    <row r="11" spans="1:9" s="70" customFormat="1">
      <c r="A11" s="32"/>
      <c r="B11" s="73" t="s">
        <v>40</v>
      </c>
      <c r="C11" s="31" t="s">
        <v>41</v>
      </c>
      <c r="D11" s="31"/>
      <c r="E11" s="31"/>
      <c r="F11" s="31"/>
      <c r="G11" s="38"/>
      <c r="H11" s="31"/>
      <c r="I11" s="38"/>
    </row>
    <row r="12" spans="1:9" s="1" customFormat="1">
      <c r="A12" s="2"/>
      <c r="B12" s="3"/>
      <c r="C12" s="234"/>
      <c r="D12" s="345"/>
      <c r="E12" s="345"/>
      <c r="F12" s="345"/>
      <c r="G12" s="345"/>
      <c r="H12" s="345"/>
      <c r="I12" s="809"/>
    </row>
    <row r="13" spans="1:9" s="1" customFormat="1" ht="13.8" thickBot="1">
      <c r="A13" s="45"/>
      <c r="B13" s="910" t="s">
        <v>123</v>
      </c>
      <c r="C13" s="910"/>
      <c r="D13" s="910"/>
      <c r="E13" s="910"/>
      <c r="F13" s="910"/>
      <c r="G13" s="910"/>
      <c r="H13" s="910"/>
      <c r="I13" s="351"/>
    </row>
    <row r="14" spans="1:9" s="1" customFormat="1" ht="14.4" thickTop="1" thickBot="1">
      <c r="A14" s="45"/>
      <c r="B14" s="233"/>
      <c r="C14" s="233" t="s">
        <v>42</v>
      </c>
      <c r="D14" s="233"/>
      <c r="E14" s="233"/>
      <c r="F14" s="233"/>
      <c r="G14" s="233"/>
      <c r="H14" s="46" t="s">
        <v>72</v>
      </c>
      <c r="I14" s="40"/>
    </row>
    <row r="15" spans="1:9" s="246" customFormat="1" ht="13.8" thickTop="1">
      <c r="A15" s="80"/>
      <c r="B15" s="51"/>
      <c r="C15" s="52" t="s">
        <v>76</v>
      </c>
      <c r="D15" s="247"/>
      <c r="E15" s="247"/>
      <c r="F15" s="451"/>
      <c r="G15" s="451"/>
      <c r="H15" s="480"/>
      <c r="I15" s="480"/>
    </row>
    <row r="16" spans="1:9" s="292" customFormat="1">
      <c r="A16" s="546" t="s">
        <v>77</v>
      </c>
      <c r="B16" s="57">
        <v>2408</v>
      </c>
      <c r="C16" s="58" t="s">
        <v>58</v>
      </c>
      <c r="D16" s="291"/>
      <c r="E16" s="291"/>
      <c r="F16" s="293"/>
      <c r="G16" s="451"/>
      <c r="H16" s="291"/>
      <c r="I16" s="821"/>
    </row>
    <row r="17" spans="1:9" s="292" customFormat="1">
      <c r="A17" s="80"/>
      <c r="B17" s="81">
        <v>1</v>
      </c>
      <c r="C17" s="60" t="s">
        <v>59</v>
      </c>
      <c r="D17" s="291"/>
      <c r="E17" s="291"/>
      <c r="F17" s="293"/>
      <c r="G17" s="451"/>
      <c r="H17" s="291"/>
      <c r="I17" s="821"/>
    </row>
    <row r="18" spans="1:9" s="292" customFormat="1">
      <c r="A18" s="546"/>
      <c r="B18" s="79">
        <v>1.1020000000000001</v>
      </c>
      <c r="C18" s="58" t="s">
        <v>265</v>
      </c>
      <c r="D18" s="291"/>
      <c r="E18" s="291"/>
      <c r="F18" s="293"/>
      <c r="G18" s="451"/>
      <c r="H18" s="291"/>
      <c r="I18" s="821"/>
    </row>
    <row r="19" spans="1:9" s="292" customFormat="1">
      <c r="A19" s="80"/>
      <c r="B19" s="51">
        <v>62</v>
      </c>
      <c r="C19" s="576" t="s">
        <v>267</v>
      </c>
      <c r="D19" s="291"/>
      <c r="E19" s="291"/>
      <c r="F19" s="293"/>
      <c r="G19" s="451"/>
      <c r="H19" s="291"/>
      <c r="I19" s="821"/>
    </row>
    <row r="20" spans="1:9" s="292" customFormat="1" ht="27.6" customHeight="1">
      <c r="A20" s="705" t="s">
        <v>211</v>
      </c>
      <c r="B20" s="577" t="s">
        <v>426</v>
      </c>
      <c r="C20" s="60" t="s">
        <v>427</v>
      </c>
      <c r="D20" s="291"/>
      <c r="E20" s="291"/>
      <c r="F20" s="291">
        <v>30000</v>
      </c>
      <c r="G20" s="451"/>
      <c r="H20" s="291">
        <f>SUM(F20:G20)</f>
        <v>30000</v>
      </c>
      <c r="I20" s="821" t="s">
        <v>430</v>
      </c>
    </row>
    <row r="21" spans="1:9" s="292" customFormat="1" ht="28.2" customHeight="1">
      <c r="A21" s="705" t="s">
        <v>211</v>
      </c>
      <c r="B21" s="577" t="s">
        <v>447</v>
      </c>
      <c r="C21" s="60" t="s">
        <v>448</v>
      </c>
      <c r="D21" s="291"/>
      <c r="E21" s="753"/>
      <c r="F21" s="753">
        <v>1</v>
      </c>
      <c r="G21" s="472"/>
      <c r="H21" s="753">
        <f>SUM(F21:G21)</f>
        <v>1</v>
      </c>
      <c r="I21" s="822" t="s">
        <v>433</v>
      </c>
    </row>
    <row r="22" spans="1:9" s="292" customFormat="1" ht="15" customHeight="1">
      <c r="A22" s="546" t="s">
        <v>72</v>
      </c>
      <c r="B22" s="51">
        <v>62</v>
      </c>
      <c r="C22" s="576" t="s">
        <v>267</v>
      </c>
      <c r="D22" s="248"/>
      <c r="E22" s="249"/>
      <c r="F22" s="753">
        <f>SUM(F20:F21)</f>
        <v>30001</v>
      </c>
      <c r="G22" s="753"/>
      <c r="H22" s="753">
        <f>SUM(H20:H21)</f>
        <v>30001</v>
      </c>
      <c r="I22" s="823"/>
    </row>
    <row r="23" spans="1:9" s="292" customFormat="1" ht="15" customHeight="1">
      <c r="A23" s="546" t="s">
        <v>72</v>
      </c>
      <c r="B23" s="78">
        <v>1.1020000000000001</v>
      </c>
      <c r="C23" s="61" t="s">
        <v>265</v>
      </c>
      <c r="D23" s="248"/>
      <c r="E23" s="249"/>
      <c r="F23" s="249">
        <f t="shared" ref="F23:H23" si="0">F22</f>
        <v>30001</v>
      </c>
      <c r="G23" s="249"/>
      <c r="H23" s="249">
        <f t="shared" si="0"/>
        <v>30001</v>
      </c>
      <c r="I23" s="824"/>
    </row>
    <row r="24" spans="1:9" s="292" customFormat="1" ht="15" customHeight="1">
      <c r="A24" s="546" t="s">
        <v>72</v>
      </c>
      <c r="B24" s="63">
        <v>1</v>
      </c>
      <c r="C24" s="672" t="s">
        <v>59</v>
      </c>
      <c r="D24" s="248"/>
      <c r="E24" s="249"/>
      <c r="F24" s="249">
        <f>F23</f>
        <v>30001</v>
      </c>
      <c r="G24" s="249"/>
      <c r="H24" s="249">
        <f t="shared" ref="H24" si="1">H23</f>
        <v>30001</v>
      </c>
      <c r="I24" s="824"/>
    </row>
    <row r="25" spans="1:9" s="292" customFormat="1" ht="15" customHeight="1">
      <c r="A25" s="672" t="s">
        <v>72</v>
      </c>
      <c r="B25" s="57">
        <v>2408</v>
      </c>
      <c r="C25" s="58" t="s">
        <v>58</v>
      </c>
      <c r="D25" s="249"/>
      <c r="E25" s="249"/>
      <c r="F25" s="249">
        <f t="shared" ref="F25:H25" si="2">F24</f>
        <v>30001</v>
      </c>
      <c r="G25" s="249"/>
      <c r="H25" s="249">
        <f t="shared" si="2"/>
        <v>30001</v>
      </c>
      <c r="I25" s="824"/>
    </row>
    <row r="26" spans="1:9" s="74" customFormat="1" ht="15" customHeight="1">
      <c r="A26" s="578" t="s">
        <v>72</v>
      </c>
      <c r="B26" s="579"/>
      <c r="C26" s="580" t="s">
        <v>76</v>
      </c>
      <c r="D26" s="240"/>
      <c r="E26" s="240"/>
      <c r="F26" s="241" t="e">
        <f>#REF!+F25+#REF!</f>
        <v>#REF!</v>
      </c>
      <c r="G26" s="240"/>
      <c r="H26" s="241">
        <f>H25</f>
        <v>30001</v>
      </c>
      <c r="I26" s="717"/>
    </row>
    <row r="27" spans="1:9" ht="15" customHeight="1">
      <c r="A27" s="64" t="s">
        <v>72</v>
      </c>
      <c r="B27" s="65"/>
      <c r="C27" s="66" t="s">
        <v>73</v>
      </c>
      <c r="D27" s="711"/>
      <c r="E27" s="711"/>
      <c r="F27" s="711" t="e">
        <f>#REF!+F26</f>
        <v>#REF!</v>
      </c>
      <c r="G27" s="713"/>
      <c r="H27" s="713">
        <f>H26</f>
        <v>30001</v>
      </c>
    </row>
    <row r="29" spans="1:9">
      <c r="A29" s="825" t="s">
        <v>211</v>
      </c>
      <c r="B29" s="923" t="s">
        <v>428</v>
      </c>
      <c r="C29" s="923"/>
      <c r="D29" s="517"/>
      <c r="E29" s="517"/>
      <c r="F29" s="517"/>
      <c r="G29" s="833"/>
      <c r="H29" s="833"/>
    </row>
    <row r="30" spans="1:9">
      <c r="A30" s="923" t="s">
        <v>429</v>
      </c>
      <c r="B30" s="923"/>
      <c r="C30" s="923"/>
      <c r="D30" s="517"/>
      <c r="E30" s="517"/>
      <c r="F30" s="517"/>
      <c r="G30" s="833"/>
      <c r="H30" s="833"/>
    </row>
    <row r="31" spans="1:9">
      <c r="A31" s="825" t="s">
        <v>430</v>
      </c>
      <c r="B31" s="923" t="s">
        <v>438</v>
      </c>
      <c r="C31" s="923"/>
      <c r="D31" s="923"/>
      <c r="E31" s="923"/>
      <c r="F31" s="923"/>
      <c r="G31" s="923"/>
      <c r="H31" s="923"/>
    </row>
    <row r="32" spans="1:9">
      <c r="A32" s="825" t="s">
        <v>433</v>
      </c>
      <c r="B32" s="827" t="s">
        <v>523</v>
      </c>
      <c r="C32" s="833"/>
      <c r="D32" s="517"/>
      <c r="E32" s="517"/>
      <c r="F32" s="517"/>
      <c r="G32" s="833"/>
      <c r="H32" s="833"/>
    </row>
  </sheetData>
  <autoFilter ref="A14:I14">
    <filterColumn colId="4"/>
    <filterColumn colId="8"/>
  </autoFilter>
  <mergeCells count="8">
    <mergeCell ref="B29:C29"/>
    <mergeCell ref="A30:C30"/>
    <mergeCell ref="B31:H31"/>
    <mergeCell ref="A1:H1"/>
    <mergeCell ref="A2:H2"/>
    <mergeCell ref="A3:H3"/>
    <mergeCell ref="B4:H4"/>
    <mergeCell ref="B13:H13"/>
  </mergeCells>
  <printOptions horizontalCentered="1"/>
  <pageMargins left="0.55118110236220474" right="0.55118110236220474" top="0.74803149606299213" bottom="1.5748031496062993" header="0.51181102362204722" footer="1.1811023622047245"/>
  <pageSetup paperSize="9" scale="93" firstPageNumber="5" orientation="portrait" blackAndWhite="1" useFirstPageNumber="1" r:id="rId1"/>
  <headerFooter alignWithMargins="0">
    <oddHeader xml:space="preserve">&amp;C   </oddHeader>
    <oddFooter>&amp;C&amp;"Times New Roman,Bold"&amp;P</oddFooter>
  </headerFooter>
</worksheet>
</file>

<file path=xl/worksheets/sheet7.xml><?xml version="1.0" encoding="utf-8"?>
<worksheet xmlns="http://schemas.openxmlformats.org/spreadsheetml/2006/main" xmlns:r="http://schemas.openxmlformats.org/officeDocument/2006/relationships">
  <sheetPr syncVertical="1" syncRef="A1" transitionEvaluation="1" codeName="Sheet14">
    <tabColor theme="9" tint="-0.249977111117893"/>
  </sheetPr>
  <dimension ref="A1:P48"/>
  <sheetViews>
    <sheetView view="pageBreakPreview" zoomScale="110" zoomScaleNormal="106" zoomScaleSheetLayoutView="110" workbookViewId="0">
      <selection activeCell="J1" sqref="J1:AF1048576"/>
    </sheetView>
  </sheetViews>
  <sheetFormatPr defaultColWidth="8.6640625" defaultRowHeight="13.2"/>
  <cols>
    <col min="1" max="1" width="6.44140625" style="477" customWidth="1"/>
    <col min="2" max="2" width="8.109375" style="51" customWidth="1"/>
    <col min="3" max="3" width="39.6640625" style="14" customWidth="1"/>
    <col min="4" max="4" width="6.6640625" style="15" customWidth="1"/>
    <col min="5" max="5" width="9.6640625" style="15" customWidth="1"/>
    <col min="6" max="6" width="9.44140625" style="15" hidden="1" customWidth="1"/>
    <col min="7" max="8" width="9.6640625" style="14" customWidth="1"/>
    <col min="9" max="9" width="3.33203125" style="734" customWidth="1"/>
    <col min="10" max="10" width="9.109375" style="67" customWidth="1"/>
    <col min="11" max="11" width="12" style="67" customWidth="1"/>
    <col min="12" max="12" width="8.6640625" style="67"/>
    <col min="13" max="16384" width="8.6640625" style="14"/>
  </cols>
  <sheetData>
    <row r="1" spans="1:12" ht="13.5" customHeight="1">
      <c r="A1" s="926" t="s">
        <v>113</v>
      </c>
      <c r="B1" s="926"/>
      <c r="C1" s="926"/>
      <c r="D1" s="926"/>
      <c r="E1" s="926"/>
      <c r="F1" s="926"/>
      <c r="G1" s="926"/>
      <c r="H1" s="926"/>
      <c r="I1" s="729"/>
    </row>
    <row r="2" spans="1:12" ht="13.5" customHeight="1">
      <c r="A2" s="924" t="s">
        <v>324</v>
      </c>
      <c r="B2" s="924"/>
      <c r="C2" s="924"/>
      <c r="D2" s="924"/>
      <c r="E2" s="924"/>
      <c r="F2" s="924"/>
      <c r="G2" s="924"/>
      <c r="H2" s="924"/>
      <c r="I2" s="728"/>
    </row>
    <row r="3" spans="1:12" s="429" customFormat="1" ht="16.2" customHeight="1">
      <c r="A3" s="927" t="s">
        <v>375</v>
      </c>
      <c r="B3" s="927"/>
      <c r="C3" s="927"/>
      <c r="D3" s="927"/>
      <c r="E3" s="927"/>
      <c r="F3" s="927"/>
      <c r="G3" s="927"/>
      <c r="H3" s="927"/>
      <c r="I3" s="814"/>
    </row>
    <row r="4" spans="1:12" ht="13.8">
      <c r="A4" s="34"/>
      <c r="B4" s="909"/>
      <c r="C4" s="909"/>
      <c r="D4" s="909"/>
      <c r="E4" s="909"/>
      <c r="F4" s="909"/>
      <c r="G4" s="909"/>
      <c r="H4" s="909"/>
      <c r="I4" s="350"/>
    </row>
    <row r="5" spans="1:12" ht="13.5" customHeight="1">
      <c r="A5" s="34"/>
      <c r="B5" s="30"/>
      <c r="C5" s="30"/>
      <c r="D5" s="35"/>
      <c r="E5" s="36" t="s">
        <v>27</v>
      </c>
      <c r="G5" s="36" t="s">
        <v>28</v>
      </c>
      <c r="H5" s="36" t="s">
        <v>135</v>
      </c>
      <c r="I5" s="40"/>
    </row>
    <row r="6" spans="1:12" ht="13.5" customHeight="1">
      <c r="A6" s="34"/>
      <c r="B6" s="37" t="s">
        <v>29</v>
      </c>
      <c r="C6" s="30" t="s">
        <v>30</v>
      </c>
      <c r="D6" s="38" t="s">
        <v>73</v>
      </c>
      <c r="E6" s="32">
        <v>2916980</v>
      </c>
      <c r="G6" s="32">
        <v>21500</v>
      </c>
      <c r="H6" s="32">
        <f>SUM(E6:G6)</f>
        <v>2938480</v>
      </c>
      <c r="I6" s="38"/>
    </row>
    <row r="7" spans="1:12" ht="13.5" customHeight="1">
      <c r="A7" s="34"/>
      <c r="B7" s="37" t="s">
        <v>31</v>
      </c>
      <c r="C7" s="39" t="s">
        <v>32</v>
      </c>
      <c r="D7" s="40"/>
      <c r="E7" s="33"/>
      <c r="G7" s="33"/>
      <c r="H7" s="33"/>
      <c r="I7" s="40"/>
    </row>
    <row r="8" spans="1:12" ht="13.5" customHeight="1">
      <c r="A8" s="34"/>
      <c r="B8" s="37"/>
      <c r="C8" s="39" t="s">
        <v>131</v>
      </c>
      <c r="D8" s="40" t="s">
        <v>73</v>
      </c>
      <c r="E8" s="33">
        <f>H38</f>
        <v>4996</v>
      </c>
      <c r="G8" s="207">
        <v>0</v>
      </c>
      <c r="H8" s="33">
        <f>SUM(E8:G8)</f>
        <v>4996</v>
      </c>
      <c r="I8" s="40"/>
    </row>
    <row r="9" spans="1:12" ht="13.5" customHeight="1">
      <c r="A9" s="34"/>
      <c r="B9" s="41" t="s">
        <v>72</v>
      </c>
      <c r="C9" s="30" t="s">
        <v>39</v>
      </c>
      <c r="D9" s="42" t="s">
        <v>73</v>
      </c>
      <c r="E9" s="43">
        <f>SUM(E6:E8)</f>
        <v>2921976</v>
      </c>
      <c r="G9" s="43">
        <f>SUM(G6:G8)</f>
        <v>21500</v>
      </c>
      <c r="H9" s="43">
        <f>SUM(E9:G9)</f>
        <v>2943476</v>
      </c>
      <c r="I9" s="38"/>
    </row>
    <row r="10" spans="1:12" ht="9" customHeight="1">
      <c r="A10" s="34"/>
      <c r="B10" s="37"/>
      <c r="C10" s="30"/>
      <c r="D10" s="31"/>
      <c r="E10" s="31"/>
      <c r="F10" s="31"/>
      <c r="G10" s="38"/>
      <c r="H10" s="31"/>
      <c r="I10" s="38"/>
    </row>
    <row r="11" spans="1:12" ht="13.5" customHeight="1">
      <c r="A11" s="32"/>
      <c r="B11" s="73" t="s">
        <v>40</v>
      </c>
      <c r="C11" s="31" t="s">
        <v>41</v>
      </c>
      <c r="D11" s="31"/>
      <c r="E11" s="31"/>
      <c r="F11" s="31"/>
      <c r="G11" s="44"/>
      <c r="H11" s="30"/>
      <c r="I11" s="44"/>
    </row>
    <row r="12" spans="1:12" s="1" customFormat="1">
      <c r="A12" s="2"/>
      <c r="B12" s="3"/>
      <c r="C12" s="234"/>
      <c r="D12" s="912"/>
      <c r="E12" s="912"/>
      <c r="F12" s="912"/>
      <c r="G12" s="912"/>
      <c r="H12" s="912"/>
      <c r="I12" s="723"/>
    </row>
    <row r="13" spans="1:12" s="1" customFormat="1" ht="13.8" thickBot="1">
      <c r="A13" s="45"/>
      <c r="B13" s="910" t="s">
        <v>123</v>
      </c>
      <c r="C13" s="910"/>
      <c r="D13" s="910"/>
      <c r="E13" s="910"/>
      <c r="F13" s="910"/>
      <c r="G13" s="910"/>
      <c r="H13" s="910"/>
      <c r="I13" s="351"/>
    </row>
    <row r="14" spans="1:12" s="1" customFormat="1" ht="14.4" thickTop="1" thickBot="1">
      <c r="A14" s="45"/>
      <c r="B14" s="233"/>
      <c r="C14" s="233" t="s">
        <v>42</v>
      </c>
      <c r="D14" s="233"/>
      <c r="E14" s="233"/>
      <c r="F14" s="233"/>
      <c r="G14" s="233"/>
      <c r="H14" s="46" t="s">
        <v>135</v>
      </c>
      <c r="I14" s="40"/>
    </row>
    <row r="15" spans="1:12" ht="14.1" customHeight="1" thickTop="1">
      <c r="C15" s="52" t="s">
        <v>76</v>
      </c>
      <c r="F15" s="458"/>
      <c r="G15" s="458"/>
      <c r="H15" s="15"/>
      <c r="I15" s="190"/>
      <c r="J15" s="14"/>
      <c r="K15" s="14"/>
      <c r="L15" s="14"/>
    </row>
    <row r="16" spans="1:12" ht="14.4" customHeight="1">
      <c r="A16" s="478" t="s">
        <v>77</v>
      </c>
      <c r="B16" s="57">
        <v>2406</v>
      </c>
      <c r="C16" s="58" t="s">
        <v>335</v>
      </c>
      <c r="D16" s="237"/>
      <c r="E16" s="237"/>
      <c r="F16" s="235"/>
      <c r="G16" s="237"/>
      <c r="H16" s="235"/>
      <c r="I16" s="717"/>
      <c r="J16" s="14"/>
      <c r="K16" s="14"/>
      <c r="L16" s="14"/>
    </row>
    <row r="17" spans="1:12" ht="14.4" customHeight="1">
      <c r="A17" s="478"/>
      <c r="B17" s="63">
        <v>2</v>
      </c>
      <c r="C17" s="672" t="s">
        <v>43</v>
      </c>
      <c r="D17" s="49"/>
      <c r="E17" s="49"/>
      <c r="F17" s="451"/>
      <c r="G17" s="451"/>
      <c r="H17" s="49"/>
      <c r="I17" s="191"/>
      <c r="J17" s="14"/>
      <c r="K17" s="14"/>
      <c r="L17" s="14"/>
    </row>
    <row r="18" spans="1:12" ht="14.4" customHeight="1">
      <c r="A18" s="478"/>
      <c r="B18" s="483">
        <v>2.11</v>
      </c>
      <c r="C18" s="58" t="s">
        <v>336</v>
      </c>
      <c r="D18" s="235"/>
      <c r="E18" s="235"/>
      <c r="F18" s="235"/>
      <c r="G18" s="237"/>
      <c r="H18" s="235"/>
      <c r="I18" s="717"/>
      <c r="J18" s="14"/>
      <c r="K18" s="14"/>
      <c r="L18" s="14"/>
    </row>
    <row r="19" spans="1:12" ht="14.4" customHeight="1">
      <c r="A19" s="478"/>
      <c r="B19" s="485">
        <v>0.38</v>
      </c>
      <c r="C19" s="691" t="s">
        <v>337</v>
      </c>
      <c r="D19" s="235"/>
      <c r="E19" s="235"/>
      <c r="F19" s="235"/>
      <c r="G19" s="237"/>
      <c r="H19" s="235"/>
      <c r="I19" s="717"/>
      <c r="J19" s="14"/>
      <c r="K19" s="14"/>
      <c r="L19" s="14"/>
    </row>
    <row r="20" spans="1:12" ht="39.6">
      <c r="A20" s="380" t="s">
        <v>211</v>
      </c>
      <c r="B20" s="50" t="s">
        <v>431</v>
      </c>
      <c r="C20" s="691" t="s">
        <v>524</v>
      </c>
      <c r="D20" s="235"/>
      <c r="E20" s="241"/>
      <c r="F20" s="241">
        <v>1000</v>
      </c>
      <c r="G20" s="240"/>
      <c r="H20" s="271">
        <f>SUM(F20:G20)</f>
        <v>1000</v>
      </c>
      <c r="I20" s="717" t="s">
        <v>430</v>
      </c>
      <c r="J20" s="14"/>
      <c r="K20" s="14"/>
      <c r="L20" s="14"/>
    </row>
    <row r="21" spans="1:12" ht="15" customHeight="1">
      <c r="A21" s="478" t="s">
        <v>72</v>
      </c>
      <c r="B21" s="485">
        <v>0.38</v>
      </c>
      <c r="C21" s="691" t="s">
        <v>337</v>
      </c>
      <c r="D21" s="235"/>
      <c r="E21" s="241"/>
      <c r="F21" s="241">
        <f>F20</f>
        <v>1000</v>
      </c>
      <c r="G21" s="240"/>
      <c r="H21" s="241">
        <f>H20</f>
        <v>1000</v>
      </c>
      <c r="I21" s="717"/>
      <c r="J21" s="14"/>
      <c r="K21" s="14"/>
      <c r="L21" s="14"/>
    </row>
    <row r="22" spans="1:12">
      <c r="A22" s="478"/>
      <c r="B22" s="483"/>
      <c r="C22" s="58"/>
      <c r="D22" s="235"/>
      <c r="E22" s="235"/>
      <c r="F22" s="235"/>
      <c r="G22" s="237"/>
      <c r="H22" s="235"/>
      <c r="I22" s="717"/>
      <c r="J22" s="14"/>
      <c r="K22" s="14"/>
      <c r="L22" s="14"/>
    </row>
    <row r="23" spans="1:12" ht="15" customHeight="1">
      <c r="A23" s="380"/>
      <c r="B23" s="464">
        <v>13</v>
      </c>
      <c r="C23" s="672" t="s">
        <v>338</v>
      </c>
      <c r="D23" s="237"/>
      <c r="E23" s="237"/>
      <c r="F23" s="251"/>
      <c r="G23" s="243"/>
      <c r="H23" s="236"/>
      <c r="I23" s="709"/>
      <c r="J23" s="14"/>
      <c r="K23" s="14"/>
      <c r="L23" s="14"/>
    </row>
    <row r="24" spans="1:12" ht="15" customHeight="1">
      <c r="A24" s="380" t="s">
        <v>211</v>
      </c>
      <c r="B24" s="224">
        <v>38</v>
      </c>
      <c r="C24" s="691" t="s">
        <v>337</v>
      </c>
      <c r="D24" s="235"/>
      <c r="E24" s="235"/>
      <c r="F24" s="235"/>
      <c r="G24" s="237"/>
      <c r="H24" s="235"/>
      <c r="I24" s="709"/>
      <c r="J24" s="14"/>
      <c r="K24" s="14"/>
      <c r="L24" s="14"/>
    </row>
    <row r="25" spans="1:12" ht="27" customHeight="1">
      <c r="A25" s="478"/>
      <c r="B25" s="50" t="s">
        <v>453</v>
      </c>
      <c r="C25" s="691" t="s">
        <v>495</v>
      </c>
      <c r="D25" s="256"/>
      <c r="E25" s="256"/>
      <c r="F25" s="256">
        <v>2704</v>
      </c>
      <c r="G25" s="253"/>
      <c r="H25" s="256">
        <f>SUM(F25:G25)</f>
        <v>2704</v>
      </c>
      <c r="I25" s="717" t="s">
        <v>430</v>
      </c>
      <c r="J25" s="14"/>
      <c r="K25" s="14"/>
      <c r="L25" s="14"/>
    </row>
    <row r="26" spans="1:12" ht="27" customHeight="1">
      <c r="A26" s="478"/>
      <c r="B26" s="50" t="s">
        <v>454</v>
      </c>
      <c r="C26" s="691" t="s">
        <v>496</v>
      </c>
      <c r="D26" s="256"/>
      <c r="E26" s="271"/>
      <c r="F26" s="271">
        <v>1</v>
      </c>
      <c r="G26" s="254"/>
      <c r="H26" s="271">
        <f>SUM(F26:G26)</f>
        <v>1</v>
      </c>
      <c r="I26" s="709" t="s">
        <v>433</v>
      </c>
      <c r="J26" s="14"/>
      <c r="K26" s="14"/>
      <c r="L26" s="14"/>
    </row>
    <row r="27" spans="1:12" ht="15" customHeight="1">
      <c r="A27" s="478" t="s">
        <v>72</v>
      </c>
      <c r="B27" s="224">
        <v>38</v>
      </c>
      <c r="C27" s="691" t="s">
        <v>337</v>
      </c>
      <c r="D27" s="49"/>
      <c r="E27" s="512"/>
      <c r="F27" s="271">
        <f>SUM(F25:F26)</f>
        <v>2705</v>
      </c>
      <c r="G27" s="271"/>
      <c r="H27" s="271">
        <f t="shared" ref="H27" si="0">SUM(H25:H26)</f>
        <v>2705</v>
      </c>
      <c r="I27" s="709"/>
      <c r="J27" s="14"/>
      <c r="K27" s="14"/>
      <c r="L27" s="14"/>
    </row>
    <row r="28" spans="1:12" ht="15" customHeight="1">
      <c r="A28" s="478" t="s">
        <v>72</v>
      </c>
      <c r="B28" s="464">
        <v>13</v>
      </c>
      <c r="C28" s="672" t="s">
        <v>338</v>
      </c>
      <c r="D28" s="237"/>
      <c r="E28" s="242"/>
      <c r="F28" s="238">
        <f>F27</f>
        <v>2705</v>
      </c>
      <c r="G28" s="242"/>
      <c r="H28" s="238">
        <f>H27</f>
        <v>2705</v>
      </c>
      <c r="I28" s="717"/>
      <c r="J28" s="14"/>
      <c r="K28" s="14"/>
      <c r="L28" s="14"/>
    </row>
    <row r="29" spans="1:12" ht="15" customHeight="1">
      <c r="A29" s="478" t="s">
        <v>72</v>
      </c>
      <c r="B29" s="483">
        <v>2.11</v>
      </c>
      <c r="C29" s="58" t="s">
        <v>336</v>
      </c>
      <c r="D29" s="235"/>
      <c r="E29" s="241"/>
      <c r="F29" s="271">
        <f>F28+F21</f>
        <v>3705</v>
      </c>
      <c r="G29" s="271"/>
      <c r="H29" s="271">
        <f>H28+H21</f>
        <v>3705</v>
      </c>
      <c r="I29" s="717"/>
      <c r="J29" s="14"/>
      <c r="K29" s="14"/>
      <c r="L29" s="14"/>
    </row>
    <row r="30" spans="1:12" ht="15" customHeight="1">
      <c r="A30" s="478"/>
      <c r="B30" s="57"/>
      <c r="C30" s="58"/>
      <c r="D30" s="235"/>
      <c r="E30" s="235"/>
      <c r="F30" s="235"/>
      <c r="G30" s="237"/>
      <c r="H30" s="235"/>
      <c r="I30" s="717"/>
      <c r="J30" s="14"/>
      <c r="K30" s="14"/>
      <c r="L30" s="14"/>
    </row>
    <row r="31" spans="1:12" ht="14.4" customHeight="1">
      <c r="B31" s="484">
        <v>2.1120000000000001</v>
      </c>
      <c r="C31" s="61" t="s">
        <v>268</v>
      </c>
      <c r="D31" s="235"/>
      <c r="E31" s="235"/>
      <c r="F31" s="235"/>
      <c r="G31" s="237"/>
      <c r="H31" s="235"/>
      <c r="I31" s="717"/>
      <c r="J31" s="14"/>
      <c r="K31" s="14"/>
      <c r="L31" s="14"/>
    </row>
    <row r="32" spans="1:12" ht="14.4" customHeight="1">
      <c r="A32" s="478"/>
      <c r="B32" s="55">
        <v>45</v>
      </c>
      <c r="C32" s="672" t="s">
        <v>391</v>
      </c>
      <c r="D32" s="235"/>
      <c r="E32" s="235"/>
      <c r="F32" s="235"/>
      <c r="G32" s="237"/>
      <c r="H32" s="235"/>
      <c r="I32" s="717"/>
      <c r="J32" s="14"/>
      <c r="K32" s="14"/>
      <c r="L32" s="14"/>
    </row>
    <row r="33" spans="1:16" ht="14.4" customHeight="1">
      <c r="A33" s="478"/>
      <c r="B33" s="50" t="s">
        <v>269</v>
      </c>
      <c r="C33" s="672" t="s">
        <v>249</v>
      </c>
      <c r="D33" s="49"/>
      <c r="E33" s="49"/>
      <c r="F33" s="244">
        <v>1291</v>
      </c>
      <c r="G33" s="451"/>
      <c r="H33" s="49">
        <f t="shared" ref="H33" si="1">SUM(F33:G33)</f>
        <v>1291</v>
      </c>
      <c r="I33" s="191" t="s">
        <v>434</v>
      </c>
      <c r="J33" s="14"/>
      <c r="K33" s="14"/>
      <c r="L33" s="14"/>
    </row>
    <row r="34" spans="1:16" ht="14.4" customHeight="1">
      <c r="A34" s="478" t="s">
        <v>72</v>
      </c>
      <c r="B34" s="55">
        <v>45</v>
      </c>
      <c r="C34" s="672" t="s">
        <v>391</v>
      </c>
      <c r="D34" s="235"/>
      <c r="E34" s="238"/>
      <c r="F34" s="238">
        <f>SUM(F33:F33)</f>
        <v>1291</v>
      </c>
      <c r="G34" s="242"/>
      <c r="H34" s="238">
        <f>SUM(H33:H33)</f>
        <v>1291</v>
      </c>
      <c r="I34" s="717"/>
      <c r="J34" s="14"/>
      <c r="K34" s="14"/>
      <c r="L34" s="14"/>
    </row>
    <row r="35" spans="1:16" ht="14.4" customHeight="1">
      <c r="A35" s="478" t="s">
        <v>72</v>
      </c>
      <c r="B35" s="483">
        <v>2.1120000000000001</v>
      </c>
      <c r="C35" s="58" t="s">
        <v>268</v>
      </c>
      <c r="D35" s="62"/>
      <c r="E35" s="314"/>
      <c r="F35" s="314">
        <f>SUM(F34)</f>
        <v>1291</v>
      </c>
      <c r="G35" s="315"/>
      <c r="H35" s="314">
        <f>SUM(H34)</f>
        <v>1291</v>
      </c>
      <c r="I35" s="607"/>
      <c r="J35" s="14"/>
      <c r="K35" s="14"/>
      <c r="L35" s="14"/>
    </row>
    <row r="36" spans="1:16" ht="14.4" customHeight="1">
      <c r="A36" s="478" t="s">
        <v>72</v>
      </c>
      <c r="B36" s="63">
        <v>2</v>
      </c>
      <c r="C36" s="672" t="s">
        <v>339</v>
      </c>
      <c r="D36" s="237"/>
      <c r="E36" s="240"/>
      <c r="F36" s="241">
        <f>F35+F29</f>
        <v>4996</v>
      </c>
      <c r="G36" s="240"/>
      <c r="H36" s="241">
        <f>H35+H29</f>
        <v>4996</v>
      </c>
      <c r="I36" s="717"/>
      <c r="J36" s="14"/>
      <c r="K36" s="14"/>
      <c r="L36" s="14"/>
    </row>
    <row r="37" spans="1:16" ht="14.4" customHeight="1">
      <c r="A37" s="478" t="s">
        <v>72</v>
      </c>
      <c r="B37" s="57">
        <v>2406</v>
      </c>
      <c r="C37" s="58" t="s">
        <v>335</v>
      </c>
      <c r="D37" s="241"/>
      <c r="E37" s="238"/>
      <c r="F37" s="238">
        <f>F36</f>
        <v>4996</v>
      </c>
      <c r="G37" s="242"/>
      <c r="H37" s="238">
        <f>H36</f>
        <v>4996</v>
      </c>
      <c r="I37" s="717"/>
      <c r="J37" s="14"/>
      <c r="K37" s="14"/>
      <c r="L37" s="14"/>
    </row>
    <row r="38" spans="1:16" s="67" customFormat="1" ht="14.4" customHeight="1">
      <c r="A38" s="479" t="s">
        <v>72</v>
      </c>
      <c r="B38" s="65"/>
      <c r="C38" s="66" t="s">
        <v>76</v>
      </c>
      <c r="D38" s="512"/>
      <c r="E38" s="512"/>
      <c r="F38" s="512">
        <f>F37</f>
        <v>4996</v>
      </c>
      <c r="G38" s="754"/>
      <c r="H38" s="512">
        <f>H37</f>
        <v>4996</v>
      </c>
      <c r="I38" s="191"/>
      <c r="J38" s="14"/>
      <c r="K38" s="14"/>
    </row>
    <row r="39" spans="1:16" s="67" customFormat="1" ht="14.4" customHeight="1">
      <c r="A39" s="479" t="s">
        <v>72</v>
      </c>
      <c r="B39" s="65"/>
      <c r="C39" s="66" t="s">
        <v>73</v>
      </c>
      <c r="D39" s="711"/>
      <c r="E39" s="711"/>
      <c r="F39" s="711">
        <f t="shared" ref="F39:H39" si="2">F38</f>
        <v>4996</v>
      </c>
      <c r="G39" s="711"/>
      <c r="H39" s="711">
        <f t="shared" si="2"/>
        <v>4996</v>
      </c>
      <c r="I39" s="190"/>
      <c r="M39" s="14"/>
      <c r="N39" s="14"/>
      <c r="O39" s="14"/>
      <c r="P39" s="14"/>
    </row>
    <row r="40" spans="1:16" s="67" customFormat="1">
      <c r="A40" s="477"/>
      <c r="B40" s="51"/>
      <c r="C40" s="60"/>
      <c r="D40" s="15"/>
      <c r="E40" s="15"/>
      <c r="F40" s="15"/>
      <c r="G40" s="15"/>
      <c r="H40" s="15"/>
      <c r="I40" s="190"/>
      <c r="M40" s="14"/>
      <c r="N40" s="14"/>
      <c r="O40" s="14"/>
      <c r="P40" s="14"/>
    </row>
    <row r="41" spans="1:16" s="15" customFormat="1">
      <c r="A41" s="825" t="s">
        <v>211</v>
      </c>
      <c r="B41" s="826" t="s">
        <v>428</v>
      </c>
      <c r="C41" s="549"/>
      <c r="I41" s="190"/>
      <c r="J41" s="67"/>
      <c r="K41" s="67"/>
      <c r="L41" s="67"/>
      <c r="M41" s="14"/>
      <c r="N41" s="14"/>
      <c r="O41" s="14"/>
      <c r="P41" s="14"/>
    </row>
    <row r="42" spans="1:16" s="15" customFormat="1">
      <c r="A42" s="581" t="s">
        <v>439</v>
      </c>
      <c r="B42" s="515"/>
      <c r="C42" s="14"/>
      <c r="G42" s="14"/>
      <c r="H42" s="14"/>
      <c r="I42" s="734"/>
      <c r="J42" s="67"/>
      <c r="K42" s="67"/>
      <c r="L42" s="67"/>
      <c r="M42" s="14"/>
      <c r="N42" s="14"/>
      <c r="O42" s="14"/>
      <c r="P42" s="14"/>
    </row>
    <row r="43" spans="1:16" s="15" customFormat="1">
      <c r="A43" s="825" t="s">
        <v>430</v>
      </c>
      <c r="B43" s="827" t="s">
        <v>455</v>
      </c>
      <c r="C43" s="14"/>
      <c r="G43" s="14"/>
      <c r="H43" s="14"/>
      <c r="I43" s="734"/>
      <c r="J43" s="67"/>
      <c r="K43" s="67"/>
      <c r="L43" s="67"/>
      <c r="M43" s="14"/>
      <c r="N43" s="14"/>
      <c r="O43" s="14"/>
      <c r="P43" s="14"/>
    </row>
    <row r="44" spans="1:16" s="15" customFormat="1">
      <c r="A44" s="825" t="s">
        <v>433</v>
      </c>
      <c r="B44" s="827" t="s">
        <v>493</v>
      </c>
      <c r="C44" s="14"/>
      <c r="G44" s="14"/>
      <c r="H44" s="14"/>
      <c r="I44" s="734"/>
      <c r="J44" s="67"/>
      <c r="K44" s="67"/>
      <c r="L44" s="67"/>
      <c r="M44" s="14"/>
      <c r="N44" s="14"/>
      <c r="O44" s="14"/>
      <c r="P44" s="14"/>
    </row>
    <row r="45" spans="1:16" s="15" customFormat="1">
      <c r="A45" s="825" t="s">
        <v>434</v>
      </c>
      <c r="B45" s="827" t="s">
        <v>494</v>
      </c>
      <c r="C45" s="14"/>
      <c r="G45" s="14"/>
      <c r="H45" s="14"/>
      <c r="I45" s="734"/>
      <c r="J45" s="67"/>
      <c r="K45" s="67"/>
      <c r="L45" s="67"/>
      <c r="M45" s="14"/>
      <c r="N45" s="14"/>
      <c r="O45" s="14"/>
      <c r="P45" s="14"/>
    </row>
    <row r="46" spans="1:16" s="15" customFormat="1">
      <c r="A46" s="477"/>
      <c r="B46" s="51"/>
      <c r="C46" s="14"/>
      <c r="G46" s="14"/>
      <c r="H46" s="14"/>
      <c r="I46" s="734"/>
      <c r="J46" s="67"/>
      <c r="K46" s="67"/>
      <c r="L46" s="67"/>
      <c r="M46" s="14"/>
      <c r="N46" s="14"/>
      <c r="O46" s="14"/>
      <c r="P46" s="14"/>
    </row>
    <row r="47" spans="1:16" s="15" customFormat="1">
      <c r="A47" s="477"/>
      <c r="B47" s="51"/>
      <c r="C47" s="14"/>
      <c r="G47" s="14"/>
      <c r="H47" s="14"/>
      <c r="I47" s="734"/>
      <c r="J47" s="67"/>
      <c r="K47" s="67"/>
      <c r="L47" s="67"/>
      <c r="M47" s="14"/>
      <c r="N47" s="14"/>
      <c r="O47" s="14"/>
      <c r="P47" s="14"/>
    </row>
    <row r="48" spans="1:16" s="15" customFormat="1">
      <c r="A48" s="477"/>
      <c r="B48" s="51"/>
      <c r="C48" s="14"/>
      <c r="G48" s="14"/>
      <c r="H48" s="14"/>
      <c r="I48" s="734"/>
      <c r="J48" s="67"/>
      <c r="K48" s="67"/>
      <c r="L48" s="67"/>
      <c r="M48" s="14"/>
      <c r="N48" s="14"/>
      <c r="O48" s="14"/>
      <c r="P48" s="14"/>
    </row>
  </sheetData>
  <mergeCells count="7">
    <mergeCell ref="A2:H2"/>
    <mergeCell ref="A1:H1"/>
    <mergeCell ref="A3:H3"/>
    <mergeCell ref="B4:H4"/>
    <mergeCell ref="B13:H13"/>
    <mergeCell ref="D12:F12"/>
    <mergeCell ref="G12:H12"/>
  </mergeCells>
  <printOptions horizontalCentered="1"/>
  <pageMargins left="0.55118110236220474" right="0.55118110236220474" top="0.74803149606299213" bottom="1.5748031496062993" header="0.51181102362204722" footer="1.1811023622047245"/>
  <pageSetup paperSize="9" scale="93" firstPageNumber="6" orientation="portrait" blackAndWhite="1" useFirstPageNumber="1" r:id="rId1"/>
  <headerFooter alignWithMargins="0">
    <oddHeader xml:space="preserve">&amp;C   </oddHeader>
    <oddFooter>&amp;C&amp;"Times New Roman,Bold"&amp;P</oddFooter>
  </headerFooter>
</worksheet>
</file>

<file path=xl/worksheets/sheet8.xml><?xml version="1.0" encoding="utf-8"?>
<worksheet xmlns="http://schemas.openxmlformats.org/spreadsheetml/2006/main" xmlns:r="http://schemas.openxmlformats.org/officeDocument/2006/relationships">
  <sheetPr syncVertical="1" syncRef="A43" transitionEvaluation="1" codeName="Sheet15">
    <tabColor theme="9" tint="-0.249977111117893"/>
  </sheetPr>
  <dimension ref="A1:I55"/>
  <sheetViews>
    <sheetView view="pageBreakPreview" topLeftCell="A43" zoomScaleNormal="98" zoomScaleSheetLayoutView="100" workbookViewId="0">
      <selection activeCell="K10" sqref="K10"/>
    </sheetView>
  </sheetViews>
  <sheetFormatPr defaultColWidth="11" defaultRowHeight="13.2"/>
  <cols>
    <col min="1" max="1" width="6.44140625" style="730" customWidth="1"/>
    <col min="2" max="2" width="8.109375" style="55" customWidth="1"/>
    <col min="3" max="3" width="39.6640625" style="70" customWidth="1"/>
    <col min="4" max="4" width="6.6640625" style="15" customWidth="1"/>
    <col min="5" max="5" width="9.6640625" style="15" customWidth="1"/>
    <col min="6" max="6" width="9.44140625" style="15" hidden="1" customWidth="1"/>
    <col min="7" max="8" width="9.6640625" style="14" customWidth="1"/>
    <col min="9" max="9" width="3.33203125" style="815" customWidth="1"/>
    <col min="10" max="16384" width="11" style="14"/>
  </cols>
  <sheetData>
    <row r="1" spans="1:9" ht="14.1" customHeight="1">
      <c r="A1" s="924" t="s">
        <v>96</v>
      </c>
      <c r="B1" s="924"/>
      <c r="C1" s="924"/>
      <c r="D1" s="924"/>
      <c r="E1" s="924"/>
      <c r="F1" s="924"/>
      <c r="G1" s="924"/>
      <c r="H1" s="924"/>
      <c r="I1" s="810"/>
    </row>
    <row r="2" spans="1:9" ht="14.1" customHeight="1">
      <c r="A2" s="924" t="s">
        <v>325</v>
      </c>
      <c r="B2" s="924"/>
      <c r="C2" s="924"/>
      <c r="D2" s="924"/>
      <c r="E2" s="924"/>
      <c r="F2" s="924"/>
      <c r="G2" s="924"/>
      <c r="H2" s="924"/>
      <c r="I2" s="810"/>
    </row>
    <row r="3" spans="1:9" ht="14.1" customHeight="1">
      <c r="A3" s="908" t="s">
        <v>376</v>
      </c>
      <c r="B3" s="908"/>
      <c r="C3" s="908"/>
      <c r="D3" s="908"/>
      <c r="E3" s="908"/>
      <c r="F3" s="908"/>
      <c r="G3" s="908"/>
      <c r="H3" s="908"/>
      <c r="I3" s="807"/>
    </row>
    <row r="4" spans="1:9" ht="14.1" customHeight="1">
      <c r="A4" s="34"/>
      <c r="B4" s="909"/>
      <c r="C4" s="909"/>
      <c r="D4" s="909"/>
      <c r="E4" s="909"/>
      <c r="F4" s="909"/>
      <c r="G4" s="909"/>
      <c r="H4" s="909"/>
      <c r="I4" s="350"/>
    </row>
    <row r="5" spans="1:9" ht="14.1" customHeight="1">
      <c r="A5" s="34"/>
      <c r="B5" s="30"/>
      <c r="C5" s="30"/>
      <c r="D5" s="35"/>
      <c r="E5" s="36" t="s">
        <v>27</v>
      </c>
      <c r="F5" s="14"/>
      <c r="G5" s="36" t="s">
        <v>28</v>
      </c>
      <c r="H5" s="36" t="s">
        <v>135</v>
      </c>
      <c r="I5" s="40"/>
    </row>
    <row r="6" spans="1:9" ht="13.95" customHeight="1">
      <c r="A6" s="34"/>
      <c r="B6" s="37" t="s">
        <v>29</v>
      </c>
      <c r="C6" s="30" t="s">
        <v>30</v>
      </c>
      <c r="D6" s="38" t="s">
        <v>73</v>
      </c>
      <c r="E6" s="32">
        <v>6063627</v>
      </c>
      <c r="F6" s="14"/>
      <c r="G6" s="32">
        <v>277910</v>
      </c>
      <c r="H6" s="32">
        <f>SUM(E6:G6)</f>
        <v>6341537</v>
      </c>
      <c r="I6" s="38"/>
    </row>
    <row r="7" spans="1:9" ht="14.1" customHeight="1">
      <c r="A7" s="34"/>
      <c r="B7" s="37" t="s">
        <v>31</v>
      </c>
      <c r="C7" s="39" t="s">
        <v>32</v>
      </c>
      <c r="D7" s="40"/>
      <c r="E7" s="33"/>
      <c r="F7" s="14"/>
      <c r="G7" s="33"/>
      <c r="H7" s="33"/>
      <c r="I7" s="40"/>
    </row>
    <row r="8" spans="1:9">
      <c r="A8" s="34"/>
      <c r="B8" s="37"/>
      <c r="C8" s="39" t="s">
        <v>131</v>
      </c>
      <c r="D8" s="40" t="s">
        <v>73</v>
      </c>
      <c r="E8" s="33">
        <f>H26</f>
        <v>3800</v>
      </c>
      <c r="F8" s="14"/>
      <c r="G8" s="376">
        <f>H46</f>
        <v>235500</v>
      </c>
      <c r="H8" s="33">
        <f>SUM(E8:G8)</f>
        <v>239300</v>
      </c>
      <c r="I8" s="40"/>
    </row>
    <row r="9" spans="1:9">
      <c r="A9" s="34"/>
      <c r="B9" s="41" t="s">
        <v>72</v>
      </c>
      <c r="C9" s="30" t="s">
        <v>39</v>
      </c>
      <c r="D9" s="42" t="s">
        <v>73</v>
      </c>
      <c r="E9" s="43">
        <f>SUM(E6:E8)</f>
        <v>6067427</v>
      </c>
      <c r="F9" s="14"/>
      <c r="G9" s="43">
        <f>SUM(G6:G8)</f>
        <v>513410</v>
      </c>
      <c r="H9" s="43">
        <f>SUM(E9:G9)</f>
        <v>6580837</v>
      </c>
      <c r="I9" s="38"/>
    </row>
    <row r="10" spans="1:9" ht="14.1" customHeight="1">
      <c r="A10" s="34"/>
      <c r="B10" s="37"/>
      <c r="C10" s="30"/>
      <c r="D10" s="31"/>
      <c r="E10" s="31"/>
      <c r="F10" s="31"/>
      <c r="G10" s="38"/>
      <c r="H10" s="31"/>
      <c r="I10" s="38"/>
    </row>
    <row r="11" spans="1:9" ht="14.1" customHeight="1">
      <c r="A11" s="32"/>
      <c r="B11" s="73" t="s">
        <v>40</v>
      </c>
      <c r="C11" s="31" t="s">
        <v>41</v>
      </c>
      <c r="D11" s="31"/>
      <c r="E11" s="31"/>
      <c r="F11" s="31"/>
      <c r="G11" s="38"/>
      <c r="H11" s="31"/>
      <c r="I11" s="38"/>
    </row>
    <row r="12" spans="1:9" s="1" customFormat="1">
      <c r="A12" s="2"/>
      <c r="B12" s="3"/>
      <c r="C12" s="234"/>
      <c r="D12" s="345"/>
      <c r="E12" s="345"/>
      <c r="F12" s="345"/>
      <c r="G12" s="345"/>
      <c r="H12" s="345"/>
      <c r="I12" s="809"/>
    </row>
    <row r="13" spans="1:9" s="1" customFormat="1" ht="13.8" thickBot="1">
      <c r="A13" s="45"/>
      <c r="B13" s="910" t="s">
        <v>123</v>
      </c>
      <c r="C13" s="910"/>
      <c r="D13" s="910"/>
      <c r="E13" s="910"/>
      <c r="F13" s="910"/>
      <c r="G13" s="910"/>
      <c r="H13" s="910"/>
      <c r="I13" s="351"/>
    </row>
    <row r="14" spans="1:9" s="1" customFormat="1" ht="14.4" thickTop="1" thickBot="1">
      <c r="A14" s="45"/>
      <c r="B14" s="233"/>
      <c r="C14" s="233" t="s">
        <v>42</v>
      </c>
      <c r="D14" s="233"/>
      <c r="E14" s="233"/>
      <c r="F14" s="233"/>
      <c r="G14" s="233"/>
      <c r="H14" s="46" t="s">
        <v>135</v>
      </c>
      <c r="I14" s="40"/>
    </row>
    <row r="15" spans="1:9" ht="15" customHeight="1" thickTop="1">
      <c r="A15" s="686"/>
      <c r="B15" s="16"/>
      <c r="C15" s="17" t="s">
        <v>76</v>
      </c>
      <c r="D15" s="18"/>
      <c r="E15" s="18"/>
      <c r="F15" s="458"/>
      <c r="G15" s="458"/>
      <c r="H15" s="18"/>
      <c r="I15" s="828"/>
    </row>
    <row r="16" spans="1:9" ht="15" customHeight="1">
      <c r="A16" s="686" t="s">
        <v>77</v>
      </c>
      <c r="B16" s="21">
        <v>2210</v>
      </c>
      <c r="C16" s="22" t="s">
        <v>97</v>
      </c>
      <c r="D16" s="19"/>
      <c r="E16" s="19"/>
      <c r="F16" s="458"/>
      <c r="G16" s="458"/>
      <c r="H16" s="19"/>
      <c r="I16" s="828"/>
    </row>
    <row r="17" spans="1:9" ht="15" customHeight="1">
      <c r="A17" s="686"/>
      <c r="B17" s="23">
        <v>1</v>
      </c>
      <c r="C17" s="24" t="s">
        <v>98</v>
      </c>
      <c r="D17" s="490"/>
      <c r="E17" s="490"/>
      <c r="F17" s="236"/>
      <c r="G17" s="243"/>
      <c r="H17" s="491"/>
      <c r="I17" s="829"/>
    </row>
    <row r="18" spans="1:9" ht="15" customHeight="1">
      <c r="A18" s="686"/>
      <c r="B18" s="488">
        <v>1.0009999999999999</v>
      </c>
      <c r="C18" s="17" t="s">
        <v>270</v>
      </c>
      <c r="D18" s="243"/>
      <c r="E18" s="243"/>
      <c r="F18" s="236"/>
      <c r="G18" s="243"/>
      <c r="H18" s="236"/>
      <c r="I18" s="709"/>
    </row>
    <row r="19" spans="1:9" ht="15" customHeight="1">
      <c r="A19" s="686"/>
      <c r="B19" s="16">
        <v>60</v>
      </c>
      <c r="C19" s="489" t="s">
        <v>34</v>
      </c>
      <c r="D19" s="490"/>
      <c r="E19" s="490"/>
      <c r="F19" s="251"/>
      <c r="G19" s="243"/>
      <c r="H19" s="491"/>
      <c r="I19" s="829"/>
    </row>
    <row r="20" spans="1:9" ht="15" customHeight="1">
      <c r="A20" s="686"/>
      <c r="B20" s="755" t="s">
        <v>250</v>
      </c>
      <c r="C20" s="594" t="s">
        <v>125</v>
      </c>
      <c r="D20" s="492"/>
      <c r="E20" s="492"/>
      <c r="F20" s="256">
        <v>2000</v>
      </c>
      <c r="G20" s="237"/>
      <c r="H20" s="26">
        <f t="shared" ref="H20:H21" si="0">SUM(F20:G20)</f>
        <v>2000</v>
      </c>
      <c r="I20" s="829" t="s">
        <v>430</v>
      </c>
    </row>
    <row r="21" spans="1:9" ht="15" customHeight="1">
      <c r="A21" s="832" t="s">
        <v>211</v>
      </c>
      <c r="B21" s="755" t="s">
        <v>497</v>
      </c>
      <c r="C21" s="594" t="s">
        <v>437</v>
      </c>
      <c r="D21" s="20"/>
      <c r="E21" s="487"/>
      <c r="F21" s="313">
        <v>1800</v>
      </c>
      <c r="G21" s="315"/>
      <c r="H21" s="487">
        <f t="shared" si="0"/>
        <v>1800</v>
      </c>
      <c r="I21" s="830" t="s">
        <v>433</v>
      </c>
    </row>
    <row r="22" spans="1:9" ht="15" customHeight="1">
      <c r="A22" s="686" t="s">
        <v>72</v>
      </c>
      <c r="B22" s="16">
        <v>60</v>
      </c>
      <c r="C22" s="489" t="s">
        <v>34</v>
      </c>
      <c r="D22" s="486"/>
      <c r="E22" s="756"/>
      <c r="F22" s="271">
        <f>SUM(F20:F21)</f>
        <v>3800</v>
      </c>
      <c r="G22" s="254"/>
      <c r="H22" s="487">
        <f>SUM(H20:H21)</f>
        <v>3800</v>
      </c>
      <c r="I22" s="830"/>
    </row>
    <row r="23" spans="1:9" ht="15" customHeight="1">
      <c r="A23" s="686" t="s">
        <v>72</v>
      </c>
      <c r="B23" s="488">
        <v>1.0009999999999999</v>
      </c>
      <c r="C23" s="17" t="s">
        <v>270</v>
      </c>
      <c r="D23" s="26"/>
      <c r="E23" s="757"/>
      <c r="F23" s="244">
        <f>F22</f>
        <v>3800</v>
      </c>
      <c r="G23" s="244"/>
      <c r="H23" s="244">
        <f t="shared" ref="H23:H26" si="1">H22</f>
        <v>3800</v>
      </c>
      <c r="I23" s="831"/>
    </row>
    <row r="24" spans="1:9" ht="15" customHeight="1">
      <c r="A24" s="686" t="s">
        <v>72</v>
      </c>
      <c r="B24" s="23">
        <v>1</v>
      </c>
      <c r="C24" s="24" t="s">
        <v>98</v>
      </c>
      <c r="D24" s="235"/>
      <c r="E24" s="241"/>
      <c r="F24" s="238">
        <f>F23</f>
        <v>3800</v>
      </c>
      <c r="G24" s="238"/>
      <c r="H24" s="238">
        <f t="shared" si="1"/>
        <v>3800</v>
      </c>
      <c r="I24" s="717"/>
    </row>
    <row r="25" spans="1:9" ht="15" customHeight="1">
      <c r="A25" s="686" t="s">
        <v>72</v>
      </c>
      <c r="B25" s="21">
        <v>2210</v>
      </c>
      <c r="C25" s="22" t="s">
        <v>97</v>
      </c>
      <c r="D25" s="253"/>
      <c r="E25" s="253"/>
      <c r="F25" s="256">
        <f>F24</f>
        <v>3800</v>
      </c>
      <c r="G25" s="256"/>
      <c r="H25" s="256">
        <f t="shared" si="1"/>
        <v>3800</v>
      </c>
      <c r="I25" s="717"/>
    </row>
    <row r="26" spans="1:9" ht="15" customHeight="1">
      <c r="A26" s="698" t="s">
        <v>72</v>
      </c>
      <c r="B26" s="29"/>
      <c r="C26" s="595" t="s">
        <v>76</v>
      </c>
      <c r="D26" s="712"/>
      <c r="E26" s="712"/>
      <c r="F26" s="712">
        <f>F25</f>
        <v>3800</v>
      </c>
      <c r="G26" s="712"/>
      <c r="H26" s="712">
        <f t="shared" si="1"/>
        <v>3800</v>
      </c>
      <c r="I26" s="607"/>
    </row>
    <row r="27" spans="1:9" ht="15" customHeight="1">
      <c r="A27" s="686"/>
      <c r="B27" s="16"/>
      <c r="C27" s="17"/>
      <c r="D27" s="59"/>
      <c r="E27" s="59"/>
      <c r="F27" s="59"/>
      <c r="G27" s="59"/>
      <c r="H27" s="59"/>
      <c r="I27" s="607"/>
    </row>
    <row r="28" spans="1:9" ht="15" customHeight="1">
      <c r="A28" s="686"/>
      <c r="B28" s="16"/>
      <c r="C28" s="184" t="s">
        <v>33</v>
      </c>
      <c r="D28" s="59"/>
      <c r="E28" s="59"/>
      <c r="F28" s="59"/>
      <c r="G28" s="59"/>
      <c r="H28" s="59"/>
      <c r="I28" s="607"/>
    </row>
    <row r="29" spans="1:9" ht="15" customHeight="1">
      <c r="A29" s="686" t="s">
        <v>77</v>
      </c>
      <c r="B29" s="164">
        <v>4210</v>
      </c>
      <c r="C29" s="143" t="s">
        <v>340</v>
      </c>
      <c r="D29" s="59"/>
      <c r="E29" s="59"/>
      <c r="F29" s="59"/>
      <c r="G29" s="59"/>
      <c r="H29" s="59"/>
      <c r="I29" s="607"/>
    </row>
    <row r="30" spans="1:9" ht="15" customHeight="1">
      <c r="A30" s="182"/>
      <c r="B30" s="166">
        <v>3</v>
      </c>
      <c r="C30" s="144" t="s">
        <v>273</v>
      </c>
    </row>
    <row r="31" spans="1:9" ht="15" customHeight="1">
      <c r="A31" s="182"/>
      <c r="B31" s="183">
        <v>3.105</v>
      </c>
      <c r="C31" s="143" t="s">
        <v>179</v>
      </c>
    </row>
    <row r="32" spans="1:9" ht="26.4">
      <c r="A32" s="780" t="s">
        <v>211</v>
      </c>
      <c r="B32" s="166">
        <v>63</v>
      </c>
      <c r="C32" s="144" t="s">
        <v>456</v>
      </c>
    </row>
    <row r="33" spans="1:9">
      <c r="A33" s="182"/>
      <c r="B33" s="166" t="s">
        <v>192</v>
      </c>
      <c r="C33" s="144" t="s">
        <v>20</v>
      </c>
      <c r="E33" s="711"/>
      <c r="F33" s="711">
        <v>200000</v>
      </c>
      <c r="G33" s="713"/>
      <c r="H33" s="713">
        <f>F33+G33</f>
        <v>200000</v>
      </c>
      <c r="I33" s="815" t="s">
        <v>434</v>
      </c>
    </row>
    <row r="34" spans="1:9" ht="26.4">
      <c r="A34" s="182" t="s">
        <v>72</v>
      </c>
      <c r="B34" s="166">
        <v>63</v>
      </c>
      <c r="C34" s="144" t="s">
        <v>456</v>
      </c>
      <c r="E34" s="711"/>
      <c r="F34" s="711">
        <f>F33</f>
        <v>200000</v>
      </c>
      <c r="G34" s="711"/>
      <c r="H34" s="711">
        <f t="shared" ref="H34" si="2">H33</f>
        <v>200000</v>
      </c>
    </row>
    <row r="35" spans="1:9" ht="15" customHeight="1">
      <c r="A35" s="182" t="s">
        <v>72</v>
      </c>
      <c r="B35" s="183">
        <v>3.105</v>
      </c>
      <c r="C35" s="143" t="s">
        <v>179</v>
      </c>
      <c r="E35" s="711"/>
      <c r="F35" s="711">
        <f>F34</f>
        <v>200000</v>
      </c>
      <c r="G35" s="711"/>
      <c r="H35" s="711">
        <f t="shared" ref="H35" si="3">H34</f>
        <v>200000</v>
      </c>
    </row>
    <row r="36" spans="1:9" ht="15" customHeight="1">
      <c r="A36" s="182" t="s">
        <v>72</v>
      </c>
      <c r="B36" s="166">
        <v>3</v>
      </c>
      <c r="C36" s="144" t="s">
        <v>273</v>
      </c>
      <c r="E36" s="711"/>
      <c r="F36" s="711">
        <f t="shared" ref="F36:H36" si="4">F35</f>
        <v>200000</v>
      </c>
      <c r="G36" s="713"/>
      <c r="H36" s="713">
        <f t="shared" si="4"/>
        <v>200000</v>
      </c>
    </row>
    <row r="37" spans="1:9" ht="15" customHeight="1">
      <c r="A37" s="182"/>
      <c r="B37" s="166"/>
      <c r="C37" s="144"/>
    </row>
    <row r="38" spans="1:9" ht="15" customHeight="1">
      <c r="A38" s="686"/>
      <c r="B38" s="23">
        <v>4</v>
      </c>
      <c r="C38" s="25" t="s">
        <v>180</v>
      </c>
    </row>
    <row r="39" spans="1:9" ht="15" customHeight="1">
      <c r="A39" s="686"/>
      <c r="B39" s="27">
        <v>4.1070000000000002</v>
      </c>
      <c r="C39" s="17" t="s">
        <v>181</v>
      </c>
    </row>
    <row r="40" spans="1:9" ht="26.4">
      <c r="A40" s="686"/>
      <c r="B40" s="225">
        <v>17</v>
      </c>
      <c r="C40" s="25" t="s">
        <v>178</v>
      </c>
    </row>
    <row r="41" spans="1:9">
      <c r="A41" s="686"/>
      <c r="B41" s="167" t="s">
        <v>341</v>
      </c>
      <c r="C41" s="144" t="s">
        <v>342</v>
      </c>
      <c r="E41" s="711"/>
      <c r="F41" s="711">
        <v>35500</v>
      </c>
      <c r="G41" s="713"/>
      <c r="H41" s="713">
        <f>SUM(F41:G41)</f>
        <v>35500</v>
      </c>
      <c r="I41" s="815" t="s">
        <v>435</v>
      </c>
    </row>
    <row r="42" spans="1:9" ht="26.4">
      <c r="A42" s="686" t="s">
        <v>72</v>
      </c>
      <c r="B42" s="225">
        <v>17</v>
      </c>
      <c r="C42" s="25" t="s">
        <v>178</v>
      </c>
      <c r="E42" s="711"/>
      <c r="F42" s="711">
        <f>SUM(F41:F41)</f>
        <v>35500</v>
      </c>
      <c r="G42" s="713"/>
      <c r="H42" s="713">
        <f>SUM(H41:H41)</f>
        <v>35500</v>
      </c>
    </row>
    <row r="43" spans="1:9" ht="15" customHeight="1">
      <c r="A43" s="182" t="s">
        <v>72</v>
      </c>
      <c r="B43" s="27">
        <v>4.1070000000000002</v>
      </c>
      <c r="C43" s="17" t="s">
        <v>181</v>
      </c>
      <c r="E43" s="711"/>
      <c r="F43" s="711">
        <f>F42</f>
        <v>35500</v>
      </c>
      <c r="G43" s="711"/>
      <c r="H43" s="711">
        <f t="shared" ref="H43:H44" si="5">H42</f>
        <v>35500</v>
      </c>
    </row>
    <row r="44" spans="1:9" ht="15" customHeight="1">
      <c r="A44" s="182" t="s">
        <v>72</v>
      </c>
      <c r="B44" s="23">
        <v>4</v>
      </c>
      <c r="C44" s="25" t="s">
        <v>180</v>
      </c>
      <c r="E44" s="711"/>
      <c r="F44" s="711">
        <f>F43</f>
        <v>35500</v>
      </c>
      <c r="G44" s="711"/>
      <c r="H44" s="711">
        <f t="shared" si="5"/>
        <v>35500</v>
      </c>
    </row>
    <row r="45" spans="1:9" ht="15" customHeight="1">
      <c r="A45" s="182" t="s">
        <v>72</v>
      </c>
      <c r="B45" s="164">
        <v>4210</v>
      </c>
      <c r="C45" s="143" t="s">
        <v>498</v>
      </c>
      <c r="D45" s="711"/>
      <c r="E45" s="711"/>
      <c r="F45" s="711">
        <f>F44+F36</f>
        <v>235500</v>
      </c>
      <c r="G45" s="711"/>
      <c r="H45" s="711">
        <f t="shared" ref="H45" si="6">H44+H36</f>
        <v>235500</v>
      </c>
    </row>
    <row r="46" spans="1:9" ht="15" customHeight="1">
      <c r="A46" s="28" t="s">
        <v>72</v>
      </c>
      <c r="B46" s="226"/>
      <c r="C46" s="227" t="s">
        <v>33</v>
      </c>
      <c r="D46" s="711"/>
      <c r="E46" s="711"/>
      <c r="F46" s="711">
        <f t="shared" ref="F46:H46" si="7">F45</f>
        <v>235500</v>
      </c>
      <c r="G46" s="713"/>
      <c r="H46" s="713">
        <f t="shared" si="7"/>
        <v>235500</v>
      </c>
      <c r="I46" s="609"/>
    </row>
    <row r="47" spans="1:9" ht="15" customHeight="1">
      <c r="A47" s="28" t="s">
        <v>72</v>
      </c>
      <c r="B47" s="226"/>
      <c r="C47" s="227" t="s">
        <v>73</v>
      </c>
      <c r="D47" s="711"/>
      <c r="E47" s="711"/>
      <c r="F47" s="711">
        <f>F46+F26</f>
        <v>239300</v>
      </c>
      <c r="G47" s="713"/>
      <c r="H47" s="713">
        <f>H46+H26</f>
        <v>239300</v>
      </c>
    </row>
    <row r="49" spans="1:9">
      <c r="I49" s="820"/>
    </row>
    <row r="50" spans="1:9">
      <c r="A50" s="835" t="s">
        <v>211</v>
      </c>
      <c r="B50" s="605" t="s">
        <v>428</v>
      </c>
      <c r="I50" s="820"/>
    </row>
    <row r="51" spans="1:9" s="833" customFormat="1">
      <c r="A51" s="928" t="s">
        <v>439</v>
      </c>
      <c r="B51" s="928"/>
      <c r="C51" s="928"/>
      <c r="D51" s="517"/>
      <c r="E51" s="517"/>
      <c r="F51" s="517"/>
      <c r="I51" s="834"/>
    </row>
    <row r="52" spans="1:9" s="833" customFormat="1">
      <c r="A52" s="835" t="s">
        <v>430</v>
      </c>
      <c r="B52" s="605" t="s">
        <v>436</v>
      </c>
      <c r="C52" s="604"/>
      <c r="D52" s="517"/>
      <c r="E52" s="517"/>
      <c r="F52" s="517"/>
      <c r="I52" s="834"/>
    </row>
    <row r="53" spans="1:9" s="833" customFormat="1">
      <c r="A53" s="835" t="s">
        <v>433</v>
      </c>
      <c r="B53" s="605" t="s">
        <v>437</v>
      </c>
      <c r="C53" s="604"/>
      <c r="D53" s="517"/>
      <c r="E53" s="517"/>
      <c r="F53" s="517"/>
      <c r="I53" s="834"/>
    </row>
    <row r="54" spans="1:9" s="833" customFormat="1" ht="15" customHeight="1">
      <c r="A54" s="835" t="s">
        <v>434</v>
      </c>
      <c r="B54" s="920" t="s">
        <v>492</v>
      </c>
      <c r="C54" s="920"/>
      <c r="D54" s="920"/>
      <c r="E54" s="920"/>
      <c r="F54" s="920"/>
      <c r="G54" s="920"/>
      <c r="H54" s="920"/>
      <c r="I54" s="834"/>
    </row>
    <row r="55" spans="1:9" s="833" customFormat="1" ht="13.2" customHeight="1">
      <c r="A55" s="835" t="s">
        <v>435</v>
      </c>
      <c r="B55" s="928" t="s">
        <v>438</v>
      </c>
      <c r="C55" s="928"/>
      <c r="D55" s="928"/>
      <c r="E55" s="928"/>
      <c r="F55" s="928"/>
      <c r="G55" s="928"/>
      <c r="I55" s="834"/>
    </row>
  </sheetData>
  <autoFilter ref="A14:I29">
    <filterColumn colId="4"/>
    <filterColumn colId="8"/>
  </autoFilter>
  <mergeCells count="8">
    <mergeCell ref="A1:H1"/>
    <mergeCell ref="A2:H2"/>
    <mergeCell ref="B54:H54"/>
    <mergeCell ref="A3:H3"/>
    <mergeCell ref="B4:H4"/>
    <mergeCell ref="A51:C51"/>
    <mergeCell ref="B55:G55"/>
    <mergeCell ref="B13:H13"/>
  </mergeCells>
  <printOptions horizontalCentered="1"/>
  <pageMargins left="0.55118110236220474" right="0.55118110236220474" top="0.74803149606299213" bottom="1.5748031496062993" header="0.51181102362204722" footer="1.1811023622047245"/>
  <pageSetup paperSize="9" scale="93" firstPageNumber="7" fitToHeight="0" orientation="portrait" blackAndWhite="1" useFirstPageNumber="1" r:id="rId1"/>
  <headerFooter alignWithMargins="0">
    <oddHeader xml:space="preserve">&amp;C   </oddHeader>
    <oddFooter>&amp;C&amp;"Times New Roman,Bold"&amp;P</oddFooter>
  </headerFooter>
  <rowBreaks count="1" manualBreakCount="1">
    <brk id="48" max="8" man="1"/>
  </rowBreaks>
</worksheet>
</file>

<file path=xl/worksheets/sheet9.xml><?xml version="1.0" encoding="utf-8"?>
<worksheet xmlns="http://schemas.openxmlformats.org/spreadsheetml/2006/main" xmlns:r="http://schemas.openxmlformats.org/officeDocument/2006/relationships">
  <sheetPr syncVertical="1" syncRef="A1" transitionEvaluation="1" codeName="Sheet16">
    <tabColor theme="9" tint="-0.249977111117893"/>
  </sheetPr>
  <dimension ref="A1:I47"/>
  <sheetViews>
    <sheetView view="pageBreakPreview" zoomScaleSheetLayoutView="100" workbookViewId="0">
      <selection activeCell="J1" sqref="J1:AD1048576"/>
    </sheetView>
  </sheetViews>
  <sheetFormatPr defaultColWidth="11" defaultRowHeight="13.2"/>
  <cols>
    <col min="1" max="1" width="6.44140625" style="495" customWidth="1"/>
    <col min="2" max="2" width="8.109375" style="570" customWidth="1"/>
    <col min="3" max="3" width="39.6640625" style="95" customWidth="1"/>
    <col min="4" max="4" width="5.6640625" style="95" customWidth="1"/>
    <col min="5" max="5" width="9.6640625" style="95" customWidth="1"/>
    <col min="6" max="6" width="9.6640625" style="95" hidden="1" customWidth="1"/>
    <col min="7" max="8" width="9.6640625" style="95" customWidth="1"/>
    <col min="9" max="9" width="3.33203125" style="95" customWidth="1"/>
    <col min="10" max="10" width="11" style="95"/>
    <col min="11" max="11" width="8.5546875" style="95" customWidth="1"/>
    <col min="12" max="12" width="11.109375" style="95" bestFit="1" customWidth="1"/>
    <col min="13" max="13" width="11.33203125" style="95" bestFit="1" customWidth="1"/>
    <col min="14" max="16384" width="11" style="95"/>
  </cols>
  <sheetData>
    <row r="1" spans="1:9">
      <c r="A1" s="929" t="s">
        <v>143</v>
      </c>
      <c r="B1" s="929"/>
      <c r="C1" s="929"/>
      <c r="D1" s="929"/>
      <c r="E1" s="929"/>
      <c r="F1" s="929"/>
      <c r="G1" s="929"/>
      <c r="H1" s="929"/>
      <c r="I1" s="684"/>
    </row>
    <row r="2" spans="1:9">
      <c r="A2" s="929" t="s">
        <v>144</v>
      </c>
      <c r="B2" s="929"/>
      <c r="C2" s="929"/>
      <c r="D2" s="929"/>
      <c r="E2" s="929"/>
      <c r="F2" s="929"/>
      <c r="G2" s="929"/>
      <c r="H2" s="929"/>
      <c r="I2" s="684"/>
    </row>
    <row r="3" spans="1:9">
      <c r="A3" s="908" t="s">
        <v>377</v>
      </c>
      <c r="B3" s="908"/>
      <c r="C3" s="908"/>
      <c r="D3" s="908"/>
      <c r="E3" s="908"/>
      <c r="F3" s="908"/>
      <c r="G3" s="908"/>
      <c r="H3" s="908"/>
      <c r="I3" s="673"/>
    </row>
    <row r="4" spans="1:9" ht="13.8">
      <c r="A4" s="34"/>
      <c r="B4" s="909"/>
      <c r="C4" s="909"/>
      <c r="D4" s="909"/>
      <c r="E4" s="909"/>
      <c r="F4" s="909"/>
      <c r="G4" s="909"/>
      <c r="H4" s="909"/>
      <c r="I4" s="674"/>
    </row>
    <row r="5" spans="1:9" ht="15" customHeight="1">
      <c r="A5" s="34"/>
      <c r="B5" s="30"/>
      <c r="C5" s="30"/>
      <c r="D5" s="35"/>
      <c r="E5" s="36" t="s">
        <v>27</v>
      </c>
      <c r="G5" s="36" t="s">
        <v>28</v>
      </c>
      <c r="H5" s="36" t="s">
        <v>135</v>
      </c>
      <c r="I5" s="33"/>
    </row>
    <row r="6" spans="1:9" ht="15" customHeight="1">
      <c r="A6" s="34"/>
      <c r="B6" s="37" t="s">
        <v>29</v>
      </c>
      <c r="C6" s="30" t="s">
        <v>30</v>
      </c>
      <c r="D6" s="38" t="s">
        <v>73</v>
      </c>
      <c r="E6" s="735">
        <v>838383</v>
      </c>
      <c r="G6" s="758">
        <v>111733</v>
      </c>
      <c r="H6" s="735">
        <f>SUM(E6:G6)</f>
        <v>950116</v>
      </c>
      <c r="I6" s="32"/>
    </row>
    <row r="7" spans="1:9" ht="15" customHeight="1">
      <c r="A7" s="34"/>
      <c r="B7" s="37" t="s">
        <v>31</v>
      </c>
      <c r="C7" s="39" t="s">
        <v>32</v>
      </c>
      <c r="D7" s="40"/>
      <c r="E7" s="704"/>
      <c r="G7" s="759"/>
      <c r="H7" s="704"/>
      <c r="I7" s="33"/>
    </row>
    <row r="8" spans="1:9" ht="15" customHeight="1">
      <c r="A8" s="34"/>
      <c r="B8" s="37"/>
      <c r="C8" s="39" t="s">
        <v>131</v>
      </c>
      <c r="D8" s="40" t="s">
        <v>73</v>
      </c>
      <c r="E8" s="704">
        <f>H39</f>
        <v>9869</v>
      </c>
      <c r="G8" s="207">
        <v>0</v>
      </c>
      <c r="H8" s="704">
        <f>SUM(E8:G8)</f>
        <v>9869</v>
      </c>
      <c r="I8" s="33"/>
    </row>
    <row r="9" spans="1:9" ht="15" customHeight="1">
      <c r="A9" s="34"/>
      <c r="B9" s="41" t="s">
        <v>72</v>
      </c>
      <c r="C9" s="30" t="s">
        <v>39</v>
      </c>
      <c r="D9" s="42" t="s">
        <v>73</v>
      </c>
      <c r="E9" s="760">
        <f>SUM(E6:E8)</f>
        <v>848252</v>
      </c>
      <c r="G9" s="761">
        <f>SUM(G6:G8)</f>
        <v>111733</v>
      </c>
      <c r="H9" s="760">
        <f>SUM(E9:G9)</f>
        <v>959985</v>
      </c>
      <c r="I9" s="32"/>
    </row>
    <row r="10" spans="1:9" ht="15" customHeight="1">
      <c r="A10" s="34"/>
      <c r="B10" s="37"/>
      <c r="C10" s="30"/>
      <c r="D10" s="31"/>
      <c r="E10" s="31"/>
      <c r="F10" s="31"/>
      <c r="G10" s="38"/>
      <c r="H10" s="31"/>
      <c r="I10" s="31"/>
    </row>
    <row r="11" spans="1:9" ht="15" customHeight="1">
      <c r="A11" s="32"/>
      <c r="B11" s="73" t="s">
        <v>40</v>
      </c>
      <c r="C11" s="31" t="s">
        <v>41</v>
      </c>
      <c r="D11" s="31"/>
      <c r="E11" s="31"/>
      <c r="F11" s="31"/>
      <c r="G11" s="38"/>
      <c r="H11" s="31"/>
      <c r="I11" s="31"/>
    </row>
    <row r="12" spans="1:9" s="1" customFormat="1">
      <c r="A12" s="2"/>
      <c r="B12" s="3"/>
      <c r="C12" s="234"/>
      <c r="D12" s="345"/>
      <c r="E12" s="345"/>
      <c r="F12" s="345"/>
      <c r="G12" s="345"/>
      <c r="H12" s="345"/>
      <c r="I12" s="345"/>
    </row>
    <row r="13" spans="1:9" s="1" customFormat="1" ht="13.8" thickBot="1">
      <c r="A13" s="45"/>
      <c r="B13" s="910" t="s">
        <v>123</v>
      </c>
      <c r="C13" s="910"/>
      <c r="D13" s="910"/>
      <c r="E13" s="910"/>
      <c r="F13" s="910"/>
      <c r="G13" s="910"/>
      <c r="H13" s="910"/>
      <c r="I13" s="377"/>
    </row>
    <row r="14" spans="1:9" s="1" customFormat="1" ht="14.4" thickTop="1" thickBot="1">
      <c r="A14" s="45"/>
      <c r="B14" s="233"/>
      <c r="C14" s="233" t="s">
        <v>42</v>
      </c>
      <c r="D14" s="233"/>
      <c r="E14" s="233"/>
      <c r="F14" s="233"/>
      <c r="G14" s="233"/>
      <c r="H14" s="46" t="s">
        <v>135</v>
      </c>
      <c r="I14" s="33"/>
    </row>
    <row r="15" spans="1:9" ht="13.95" customHeight="1" thickTop="1">
      <c r="A15" s="670"/>
      <c r="B15" s="91"/>
      <c r="C15" s="494" t="s">
        <v>76</v>
      </c>
      <c r="D15" s="4"/>
      <c r="E15" s="4"/>
      <c r="F15" s="451"/>
      <c r="G15" s="451"/>
      <c r="H15" s="4"/>
      <c r="I15" s="4"/>
    </row>
    <row r="16" spans="1:9">
      <c r="A16" s="80" t="s">
        <v>77</v>
      </c>
      <c r="B16" s="482">
        <v>2014</v>
      </c>
      <c r="C16" s="61" t="s">
        <v>145</v>
      </c>
      <c r="D16" s="237"/>
      <c r="E16" s="237"/>
      <c r="F16" s="235"/>
      <c r="G16" s="237"/>
      <c r="H16" s="237"/>
      <c r="I16" s="237"/>
    </row>
    <row r="17" spans="1:9" ht="26.4">
      <c r="A17" s="710"/>
      <c r="B17" s="96">
        <v>0.11799999999999999</v>
      </c>
      <c r="C17" s="61" t="s">
        <v>449</v>
      </c>
      <c r="D17" s="237"/>
      <c r="E17" s="237"/>
      <c r="F17" s="235"/>
      <c r="G17" s="235"/>
      <c r="H17" s="235"/>
      <c r="I17" s="237"/>
    </row>
    <row r="18" spans="1:9" ht="15" customHeight="1">
      <c r="A18" s="727"/>
      <c r="B18" s="51" t="s">
        <v>142</v>
      </c>
      <c r="C18" s="60" t="s">
        <v>126</v>
      </c>
      <c r="D18" s="237"/>
      <c r="E18" s="240"/>
      <c r="F18" s="241">
        <v>4900</v>
      </c>
      <c r="G18" s="763"/>
      <c r="H18" s="241">
        <f>F18+G18</f>
        <v>4900</v>
      </c>
      <c r="I18" s="431" t="s">
        <v>430</v>
      </c>
    </row>
    <row r="19" spans="1:9" ht="26.4">
      <c r="A19" s="710" t="s">
        <v>72</v>
      </c>
      <c r="B19" s="96">
        <v>0.11799999999999999</v>
      </c>
      <c r="C19" s="61" t="s">
        <v>449</v>
      </c>
      <c r="D19" s="237"/>
      <c r="E19" s="240"/>
      <c r="F19" s="241">
        <f>F18</f>
        <v>4900</v>
      </c>
      <c r="G19" s="763"/>
      <c r="H19" s="241">
        <f t="shared" ref="H19" si="0">H18</f>
        <v>4900</v>
      </c>
      <c r="I19" s="237"/>
    </row>
    <row r="20" spans="1:9" ht="15" customHeight="1">
      <c r="A20" s="546" t="s">
        <v>72</v>
      </c>
      <c r="B20" s="57">
        <v>2014</v>
      </c>
      <c r="C20" s="58" t="s">
        <v>145</v>
      </c>
      <c r="D20" s="235"/>
      <c r="E20" s="235"/>
      <c r="F20" s="235">
        <f>F19</f>
        <v>4900</v>
      </c>
      <c r="G20" s="235"/>
      <c r="H20" s="235">
        <f t="shared" ref="H20" si="1">H19</f>
        <v>4900</v>
      </c>
      <c r="I20" s="107"/>
    </row>
    <row r="21" spans="1:9">
      <c r="A21" s="670"/>
      <c r="B21" s="499"/>
      <c r="C21" s="496"/>
      <c r="D21" s="235"/>
      <c r="E21" s="452"/>
      <c r="F21" s="452"/>
      <c r="G21" s="452"/>
      <c r="H21" s="506"/>
      <c r="I21" s="107"/>
    </row>
    <row r="22" spans="1:9" ht="14.4" customHeight="1">
      <c r="A22" s="680" t="s">
        <v>77</v>
      </c>
      <c r="B22" s="89">
        <v>2056</v>
      </c>
      <c r="C22" s="90" t="s">
        <v>146</v>
      </c>
      <c r="D22" s="422"/>
      <c r="E22" s="422"/>
      <c r="F22" s="465"/>
      <c r="G22" s="465"/>
      <c r="H22" s="118"/>
      <c r="I22" s="118"/>
    </row>
    <row r="23" spans="1:9" ht="14.4" customHeight="1">
      <c r="A23" s="554" t="s">
        <v>211</v>
      </c>
      <c r="B23" s="115">
        <v>0.10100000000000001</v>
      </c>
      <c r="C23" s="90" t="s">
        <v>146</v>
      </c>
      <c r="D23" s="110"/>
      <c r="E23" s="110"/>
      <c r="F23" s="235"/>
      <c r="G23" s="235"/>
      <c r="H23" s="87"/>
      <c r="I23" s="87"/>
    </row>
    <row r="24" spans="1:9" ht="13.95" customHeight="1">
      <c r="A24" s="680"/>
      <c r="B24" s="474">
        <v>63</v>
      </c>
      <c r="C24" s="460" t="s">
        <v>182</v>
      </c>
      <c r="D24" s="235"/>
      <c r="E24" s="235"/>
      <c r="F24" s="235"/>
      <c r="G24" s="235"/>
      <c r="H24" s="87"/>
      <c r="I24" s="87"/>
    </row>
    <row r="25" spans="1:9" ht="15" customHeight="1">
      <c r="A25" s="680"/>
      <c r="B25" s="112" t="s">
        <v>458</v>
      </c>
      <c r="C25" s="460" t="s">
        <v>459</v>
      </c>
      <c r="D25" s="451"/>
      <c r="E25" s="451"/>
      <c r="F25" s="244">
        <v>3000</v>
      </c>
      <c r="G25" s="244"/>
      <c r="H25" s="87">
        <f>SUM(F25:G25)</f>
        <v>3000</v>
      </c>
      <c r="I25" s="88" t="s">
        <v>433</v>
      </c>
    </row>
    <row r="26" spans="1:9" ht="13.95" customHeight="1">
      <c r="A26" s="680" t="s">
        <v>72</v>
      </c>
      <c r="B26" s="474">
        <v>63</v>
      </c>
      <c r="C26" s="460" t="s">
        <v>182</v>
      </c>
      <c r="D26" s="451"/>
      <c r="E26" s="455"/>
      <c r="F26" s="469">
        <f>SUM(F25:F25)</f>
        <v>3000</v>
      </c>
      <c r="G26" s="469"/>
      <c r="H26" s="122">
        <f>SUM(H25:H25)</f>
        <v>3000</v>
      </c>
      <c r="I26" s="87"/>
    </row>
    <row r="27" spans="1:9" ht="13.95" customHeight="1">
      <c r="A27" s="680" t="s">
        <v>72</v>
      </c>
      <c r="B27" s="115">
        <v>1E-3</v>
      </c>
      <c r="C27" s="90" t="s">
        <v>54</v>
      </c>
      <c r="D27" s="235"/>
      <c r="E27" s="241"/>
      <c r="F27" s="241">
        <f>F26</f>
        <v>3000</v>
      </c>
      <c r="G27" s="241"/>
      <c r="H27" s="241">
        <f t="shared" ref="H27:H28" si="2">H26</f>
        <v>3000</v>
      </c>
      <c r="I27" s="87"/>
    </row>
    <row r="28" spans="1:9" ht="13.95" customHeight="1">
      <c r="A28" s="680" t="s">
        <v>72</v>
      </c>
      <c r="B28" s="89">
        <v>2056</v>
      </c>
      <c r="C28" s="90" t="s">
        <v>146</v>
      </c>
      <c r="D28" s="235"/>
      <c r="E28" s="238"/>
      <c r="F28" s="238">
        <f>F27</f>
        <v>3000</v>
      </c>
      <c r="G28" s="238"/>
      <c r="H28" s="238">
        <f t="shared" si="2"/>
        <v>3000</v>
      </c>
      <c r="I28" s="87"/>
    </row>
    <row r="29" spans="1:9">
      <c r="A29" s="670"/>
      <c r="B29" s="499"/>
      <c r="C29" s="500"/>
    </row>
    <row r="30" spans="1:9">
      <c r="A30" s="680" t="s">
        <v>77</v>
      </c>
      <c r="B30" s="89">
        <v>2235</v>
      </c>
      <c r="C30" s="90" t="s">
        <v>177</v>
      </c>
    </row>
    <row r="31" spans="1:9" ht="14.4" customHeight="1">
      <c r="A31" s="670"/>
      <c r="B31" s="84">
        <v>60</v>
      </c>
      <c r="C31" s="460" t="s">
        <v>499</v>
      </c>
    </row>
    <row r="32" spans="1:9" ht="14.4" customHeight="1">
      <c r="A32" s="680"/>
      <c r="B32" s="109">
        <v>60.2</v>
      </c>
      <c r="C32" s="90" t="s">
        <v>183</v>
      </c>
    </row>
    <row r="33" spans="1:9" ht="14.4" customHeight="1">
      <c r="A33" s="680"/>
      <c r="B33" s="91">
        <v>15</v>
      </c>
      <c r="C33" s="460" t="s">
        <v>274</v>
      </c>
    </row>
    <row r="34" spans="1:9" ht="14.4" customHeight="1">
      <c r="A34" s="680"/>
      <c r="B34" s="112" t="s">
        <v>275</v>
      </c>
      <c r="C34" s="460" t="s">
        <v>276</v>
      </c>
      <c r="E34" s="232"/>
      <c r="F34" s="232">
        <v>1969</v>
      </c>
      <c r="G34" s="232"/>
      <c r="H34" s="232">
        <f>SUM(F34:G34)</f>
        <v>1969</v>
      </c>
      <c r="I34" s="95" t="s">
        <v>434</v>
      </c>
    </row>
    <row r="35" spans="1:9" ht="14.4" customHeight="1">
      <c r="A35" s="680" t="s">
        <v>72</v>
      </c>
      <c r="B35" s="91">
        <v>15</v>
      </c>
      <c r="C35" s="460" t="s">
        <v>274</v>
      </c>
      <c r="E35" s="232"/>
      <c r="F35" s="232">
        <f>SUM(F34:F34)</f>
        <v>1969</v>
      </c>
      <c r="G35" s="232"/>
      <c r="H35" s="232">
        <f>SUM(H34:H34)</f>
        <v>1969</v>
      </c>
    </row>
    <row r="36" spans="1:9" ht="14.4" customHeight="1">
      <c r="A36" s="680" t="s">
        <v>72</v>
      </c>
      <c r="B36" s="109">
        <v>60.2</v>
      </c>
      <c r="C36" s="90" t="s">
        <v>183</v>
      </c>
      <c r="E36" s="232"/>
      <c r="F36" s="232">
        <f t="shared" ref="F36:H38" si="3">F35</f>
        <v>1969</v>
      </c>
      <c r="G36" s="232"/>
      <c r="H36" s="232">
        <f t="shared" si="3"/>
        <v>1969</v>
      </c>
    </row>
    <row r="37" spans="1:9" ht="14.4" customHeight="1">
      <c r="A37" s="680" t="s">
        <v>72</v>
      </c>
      <c r="B37" s="84">
        <v>60</v>
      </c>
      <c r="C37" s="460" t="s">
        <v>499</v>
      </c>
      <c r="E37" s="232"/>
      <c r="F37" s="232">
        <f t="shared" si="3"/>
        <v>1969</v>
      </c>
      <c r="G37" s="232"/>
      <c r="H37" s="232">
        <f>H36</f>
        <v>1969</v>
      </c>
    </row>
    <row r="38" spans="1:9" ht="14.4" customHeight="1">
      <c r="A38" s="685" t="s">
        <v>72</v>
      </c>
      <c r="B38" s="179">
        <v>2235</v>
      </c>
      <c r="C38" s="119" t="s">
        <v>177</v>
      </c>
      <c r="D38" s="232"/>
      <c r="E38" s="232"/>
      <c r="F38" s="232">
        <f t="shared" si="3"/>
        <v>1969</v>
      </c>
      <c r="G38" s="232"/>
      <c r="H38" s="232">
        <f t="shared" si="3"/>
        <v>1969</v>
      </c>
    </row>
    <row r="39" spans="1:9">
      <c r="A39" s="502" t="s">
        <v>72</v>
      </c>
      <c r="B39" s="503"/>
      <c r="C39" s="504" t="s">
        <v>76</v>
      </c>
      <c r="D39" s="232"/>
      <c r="E39" s="232"/>
      <c r="F39" s="232">
        <f>F38+F28+F20</f>
        <v>9869</v>
      </c>
      <c r="G39" s="232"/>
      <c r="H39" s="232">
        <f t="shared" ref="H39" si="4">H38+H28+H20</f>
        <v>9869</v>
      </c>
    </row>
    <row r="40" spans="1:9">
      <c r="A40" s="497" t="s">
        <v>72</v>
      </c>
      <c r="B40" s="473"/>
      <c r="C40" s="501" t="s">
        <v>73</v>
      </c>
      <c r="D40" s="232"/>
      <c r="E40" s="232"/>
      <c r="F40" s="232">
        <f>F39</f>
        <v>9869</v>
      </c>
      <c r="G40" s="232"/>
      <c r="H40" s="232">
        <f t="shared" ref="H40" si="5">H39</f>
        <v>9869</v>
      </c>
    </row>
    <row r="42" spans="1:9" s="838" customFormat="1">
      <c r="A42" s="836" t="s">
        <v>211</v>
      </c>
      <c r="B42" s="837" t="s">
        <v>428</v>
      </c>
    </row>
    <row r="43" spans="1:9" s="838" customFormat="1">
      <c r="A43" s="837" t="s">
        <v>439</v>
      </c>
      <c r="B43" s="839"/>
      <c r="C43" s="840"/>
    </row>
    <row r="44" spans="1:9" s="838" customFormat="1">
      <c r="A44" s="836" t="s">
        <v>430</v>
      </c>
      <c r="B44" s="837" t="s">
        <v>457</v>
      </c>
      <c r="C44" s="841"/>
      <c r="D44" s="841"/>
      <c r="E44" s="841"/>
      <c r="F44" s="841"/>
      <c r="G44" s="841"/>
      <c r="H44" s="841"/>
    </row>
    <row r="45" spans="1:9" s="838" customFormat="1">
      <c r="A45" s="836" t="s">
        <v>433</v>
      </c>
      <c r="B45" s="837" t="s">
        <v>438</v>
      </c>
    </row>
    <row r="46" spans="1:9" s="838" customFormat="1">
      <c r="A46" s="836" t="s">
        <v>434</v>
      </c>
      <c r="B46" s="837" t="s">
        <v>460</v>
      </c>
    </row>
    <row r="47" spans="1:9">
      <c r="A47" s="597"/>
    </row>
  </sheetData>
  <autoFilter ref="A14:I14">
    <filterColumn colId="4"/>
    <filterColumn colId="8"/>
  </autoFilter>
  <mergeCells count="5">
    <mergeCell ref="B13:H13"/>
    <mergeCell ref="A3:H3"/>
    <mergeCell ref="B4:H4"/>
    <mergeCell ref="A1:H1"/>
    <mergeCell ref="A2:H2"/>
  </mergeCells>
  <printOptions horizontalCentered="1"/>
  <pageMargins left="0.55118110236220474" right="0.55118110236220474" top="0.74803149606299213" bottom="1.5748031496062993" header="0.51181102362204722" footer="1.1811023622047245"/>
  <pageSetup paperSize="9" scale="93" firstPageNumber="9" orientation="portrait" blackAndWhite="1" useFirstPageNumber="1" r:id="rId1"/>
  <headerFooter alignWithMargins="0">
    <oddHeader xml:space="preserve">&amp;C   </oddHeader>
    <oddFooter>&amp;C&amp;"Times New Roman,Bold"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78</vt:i4>
      </vt:variant>
    </vt:vector>
  </HeadingPairs>
  <TitlesOfParts>
    <vt:vector size="101" baseType="lpstr">
      <vt:lpstr>Introduc.</vt:lpstr>
      <vt:lpstr>Rev_Cap</vt:lpstr>
      <vt:lpstr>dem3</vt:lpstr>
      <vt:lpstr>dem5</vt:lpstr>
      <vt:lpstr>dem7</vt:lpstr>
      <vt:lpstr>dem11</vt:lpstr>
      <vt:lpstr>dem12</vt:lpstr>
      <vt:lpstr>dem13</vt:lpstr>
      <vt:lpstr>dem14</vt:lpstr>
      <vt:lpstr>dem16</vt:lpstr>
      <vt:lpstr>dem17</vt:lpstr>
      <vt:lpstr>dem19</vt:lpstr>
      <vt:lpstr>dem22</vt:lpstr>
      <vt:lpstr>dem30</vt:lpstr>
      <vt:lpstr>dem31</vt:lpstr>
      <vt:lpstr>dem33</vt:lpstr>
      <vt:lpstr>dem34</vt:lpstr>
      <vt:lpstr>Dem35</vt:lpstr>
      <vt:lpstr>dem39</vt:lpstr>
      <vt:lpstr>dem40</vt:lpstr>
      <vt:lpstr>dem40A</vt:lpstr>
      <vt:lpstr>dem41</vt:lpstr>
      <vt:lpstr>dem43</vt:lpstr>
      <vt:lpstr>'dem5'!culturerevenue</vt:lpstr>
      <vt:lpstr>'dem43'!educationrevenue</vt:lpstr>
      <vt:lpstr>non_plan</vt:lpstr>
      <vt:lpstr>'dem40'!np</vt:lpstr>
      <vt:lpstr>'dem11'!Print_Area</vt:lpstr>
      <vt:lpstr>'dem12'!Print_Area</vt:lpstr>
      <vt:lpstr>'dem13'!Print_Area</vt:lpstr>
      <vt:lpstr>'dem14'!Print_Area</vt:lpstr>
      <vt:lpstr>'dem16'!Print_Area</vt:lpstr>
      <vt:lpstr>'dem17'!Print_Area</vt:lpstr>
      <vt:lpstr>'dem19'!Print_Area</vt:lpstr>
      <vt:lpstr>'dem22'!Print_Area</vt:lpstr>
      <vt:lpstr>'dem3'!Print_Area</vt:lpstr>
      <vt:lpstr>'dem30'!Print_Area</vt:lpstr>
      <vt:lpstr>'dem31'!Print_Area</vt:lpstr>
      <vt:lpstr>'dem33'!Print_Area</vt:lpstr>
      <vt:lpstr>'dem34'!Print_Area</vt:lpstr>
      <vt:lpstr>'Dem35'!Print_Area</vt:lpstr>
      <vt:lpstr>'dem39'!Print_Area</vt:lpstr>
      <vt:lpstr>'dem40'!Print_Area</vt:lpstr>
      <vt:lpstr>dem40A!Print_Area</vt:lpstr>
      <vt:lpstr>'dem41'!Print_Area</vt:lpstr>
      <vt:lpstr>'dem43'!Print_Area</vt:lpstr>
      <vt:lpstr>'dem5'!Print_Area</vt:lpstr>
      <vt:lpstr>'dem7'!Print_Area</vt:lpstr>
      <vt:lpstr>Introduc.!Print_Area</vt:lpstr>
      <vt:lpstr>Rev_Cap!Print_Area</vt:lpstr>
      <vt:lpstr>'dem11'!Print_Titles</vt:lpstr>
      <vt:lpstr>'dem12'!Print_Titles</vt:lpstr>
      <vt:lpstr>'dem13'!Print_Titles</vt:lpstr>
      <vt:lpstr>'dem14'!Print_Titles</vt:lpstr>
      <vt:lpstr>'dem16'!Print_Titles</vt:lpstr>
      <vt:lpstr>'dem17'!Print_Titles</vt:lpstr>
      <vt:lpstr>'dem19'!Print_Titles</vt:lpstr>
      <vt:lpstr>'dem22'!Print_Titles</vt:lpstr>
      <vt:lpstr>'dem3'!Print_Titles</vt:lpstr>
      <vt:lpstr>'dem30'!Print_Titles</vt:lpstr>
      <vt:lpstr>'dem31'!Print_Titles</vt:lpstr>
      <vt:lpstr>'dem33'!Print_Titles</vt:lpstr>
      <vt:lpstr>'dem34'!Print_Titles</vt:lpstr>
      <vt:lpstr>'Dem35'!Print_Titles</vt:lpstr>
      <vt:lpstr>'dem39'!Print_Titles</vt:lpstr>
      <vt:lpstr>'dem40'!Print_Titles</vt:lpstr>
      <vt:lpstr>dem40A!Print_Titles</vt:lpstr>
      <vt:lpstr>'dem41'!Print_Titles</vt:lpstr>
      <vt:lpstr>'dem43'!Print_Titles</vt:lpstr>
      <vt:lpstr>'dem5'!Print_Titles</vt:lpstr>
      <vt:lpstr>'dem7'!Print_Titles</vt:lpstr>
      <vt:lpstr>'dem14'!revise</vt:lpstr>
      <vt:lpstr>'dem16'!revise</vt:lpstr>
      <vt:lpstr>'dem19'!revise</vt:lpstr>
      <vt:lpstr>'dem3'!revise</vt:lpstr>
      <vt:lpstr>'dem31'!revise</vt:lpstr>
      <vt:lpstr>'dem34'!revise</vt:lpstr>
      <vt:lpstr>'dem40'!revise</vt:lpstr>
      <vt:lpstr>dem40A!revise</vt:lpstr>
      <vt:lpstr>'dem43'!revise</vt:lpstr>
      <vt:lpstr>'dem7'!revise</vt:lpstr>
      <vt:lpstr>'dem17'!summary</vt:lpstr>
      <vt:lpstr>'dem19'!summary</vt:lpstr>
      <vt:lpstr>'dem31'!summary</vt:lpstr>
      <vt:lpstr>'dem40'!summary</vt:lpstr>
      <vt:lpstr>dem40A!summary</vt:lpstr>
      <vt:lpstr>'dem40'!Tourism</vt:lpstr>
      <vt:lpstr>'dem40'!tourismcap</vt:lpstr>
      <vt:lpstr>'dem40'!tourismrec</vt:lpstr>
      <vt:lpstr>'dem40'!tourismRevenue</vt:lpstr>
      <vt:lpstr>dem40A!tourismRevenue</vt:lpstr>
      <vt:lpstr>'dem41'!urbanDevelopment</vt:lpstr>
      <vt:lpstr>'dem16'!voted</vt:lpstr>
      <vt:lpstr>'dem17'!voted</vt:lpstr>
      <vt:lpstr>'dem19'!voted</vt:lpstr>
      <vt:lpstr>'dem33'!Voted</vt:lpstr>
      <vt:lpstr>'dem34'!Voted</vt:lpstr>
      <vt:lpstr>'dem39'!Voted</vt:lpstr>
      <vt:lpstr>'dem40'!Voted</vt:lpstr>
      <vt:lpstr>dem40A!Voted</vt:lpstr>
      <vt:lpstr>'dem41'!Voted</vt:lpstr>
    </vt:vector>
  </TitlesOfParts>
  <Company>.:L4zy w4r3z:.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2022-08-18T11:37:25Z</cp:lastPrinted>
  <dcterms:created xsi:type="dcterms:W3CDTF">2011-07-12T05:33:40Z</dcterms:created>
  <dcterms:modified xsi:type="dcterms:W3CDTF">2022-09-05T06:01:29Z</dcterms:modified>
</cp:coreProperties>
</file>